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<sst xmlns="http://schemas.openxmlformats.org/spreadsheetml/2006/main" count="870" uniqueCount="151">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</sst>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126459.27</v>
      </c>
      <c r="E5" s="38"/>
    </row>
    <row r="6" spans="2:5" ht="15">
      <c r="B6" s="8"/>
      <c r="C6" s="5" t="s">
        <v>5</v>
      </c>
      <c r="D6" s="39">
        <v>680470.34</v>
      </c>
      <c r="E6" s="40"/>
    </row>
    <row r="7" spans="2:5" ht="15">
      <c r="B7" s="8"/>
      <c r="C7" s="5" t="s">
        <v>6</v>
      </c>
      <c r="D7" s="39">
        <v>1.4551915228366852E-11</v>
      </c>
      <c r="E7" s="40"/>
    </row>
    <row r="8" spans="2:5" ht="15.75" thickBot="1">
      <c r="B8" s="9"/>
      <c r="C8" s="6" t="s">
        <v>7</v>
      </c>
      <c r="D8" s="41"/>
      <c r="E8" s="42">
        <v>3293129.65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168249</v>
      </c>
      <c r="E10" s="45">
        <v>229836.93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730.4699999999999</v>
      </c>
    </row>
    <row r="14" spans="2:5" ht="15">
      <c r="B14" s="13">
        <v>10301</v>
      </c>
      <c r="C14" s="54" t="s">
        <v>11</v>
      </c>
      <c r="D14" s="39">
        <v>181105.05</v>
      </c>
      <c r="E14" s="45">
        <v>196489.81999999998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349354.05</v>
      </c>
      <c r="E16" s="51">
        <f>E10+E11+E12+E13+E14+E15</f>
        <v>427057.22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837974.6699999999</v>
      </c>
      <c r="E18" s="45">
        <v>1031869.3999999999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837974.6699999999</v>
      </c>
      <c r="E23" s="51">
        <f>E18+E19+E20+E21+E22</f>
        <v>1031869.3999999999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92389.42</v>
      </c>
      <c r="E25" s="45">
        <v>112597.52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37797.229999999996</v>
      </c>
      <c r="E29" s="50">
        <v>41392.689999999995</v>
      </c>
    </row>
    <row r="30" spans="2:5" ht="15.75" thickBot="1">
      <c r="B30" s="16">
        <v>30000</v>
      </c>
      <c r="C30" s="15" t="s">
        <v>32</v>
      </c>
      <c r="D30" s="48">
        <f>D25+D26+D27+D28+D29</f>
        <v>130186.65</v>
      </c>
      <c r="E30" s="51">
        <f>E25+E26+E27+E28+E29</f>
        <v>153990.21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212704.22</v>
      </c>
      <c r="E33" s="59">
        <v>489194.22</v>
      </c>
    </row>
    <row r="34" spans="2:5" ht="15">
      <c r="B34" s="13">
        <v>40300</v>
      </c>
      <c r="C34" s="54" t="s">
        <v>37</v>
      </c>
      <c r="D34" s="61">
        <v>70890</v>
      </c>
      <c r="E34" s="45">
        <v>70890</v>
      </c>
    </row>
    <row r="35" spans="2:5" ht="15">
      <c r="B35" s="13">
        <v>40400</v>
      </c>
      <c r="C35" s="54" t="s">
        <v>38</v>
      </c>
      <c r="D35" s="39">
        <v>5000</v>
      </c>
      <c r="E35" s="45">
        <v>9000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290594.22</v>
      </c>
      <c r="E37" s="51">
        <f>E32+E33+E34+E35+E36</f>
        <v>571084.22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273000</v>
      </c>
      <c r="E54" s="45">
        <v>278000</v>
      </c>
    </row>
    <row r="55" spans="2:5" ht="15">
      <c r="B55" s="13">
        <v>90200</v>
      </c>
      <c r="C55" s="54" t="s">
        <v>62</v>
      </c>
      <c r="D55" s="61">
        <v>305000</v>
      </c>
      <c r="E55" s="62">
        <v>309660.17</v>
      </c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587660.1699999999</v>
      </c>
    </row>
    <row r="57" spans="2:5" ht="16.5" thickBot="1" thickTop="1">
      <c r="B57" s="109" t="s">
        <v>64</v>
      </c>
      <c r="C57" s="110"/>
      <c r="D57" s="52">
        <f>D16+D23+D30+D37+D43+D49+D52+D56</f>
        <v>2186109.59</v>
      </c>
      <c r="E57" s="55">
        <f>E16+E23+E30+E37+E43+E49+E52+E56</f>
        <v>2771661.2199999997</v>
      </c>
    </row>
    <row r="58" spans="2:5" ht="16.5" thickBot="1" thickTop="1">
      <c r="B58" s="109" t="s">
        <v>65</v>
      </c>
      <c r="C58" s="110"/>
      <c r="D58" s="52">
        <f>D57+D5+D6+D7+D8</f>
        <v>2993039.1999999997</v>
      </c>
      <c r="E58" s="55">
        <f>E57+E5+E6+E7+E8</f>
        <v>6064790.869999999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168249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181105.05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349354.05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822916.6299999999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822916.6299999999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72389.42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74989.42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273000</v>
      </c>
      <c r="E54" s="45"/>
    </row>
    <row r="55" spans="2:5" ht="15">
      <c r="B55" s="13">
        <v>90200</v>
      </c>
      <c r="C55" s="54" t="s">
        <v>62</v>
      </c>
      <c r="D55" s="61">
        <v>305000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1830260.0999999999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1830260.0999999999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168249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181105.05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349354.05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822916.6299999999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822916.6299999999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72389.42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74989.42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273000</v>
      </c>
      <c r="E54" s="45"/>
    </row>
    <row r="55" spans="2:5" ht="15">
      <c r="B55" s="13">
        <v>90200</v>
      </c>
      <c r="C55" s="54" t="s">
        <v>62</v>
      </c>
      <c r="D55" s="61">
        <v>305000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1830260.0999999999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1830260.0999999999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254309.57</v>
      </c>
      <c r="E10" s="89">
        <v>0</v>
      </c>
      <c r="F10" s="90">
        <v>255765.57</v>
      </c>
      <c r="G10" s="88"/>
      <c r="H10" s="89"/>
      <c r="I10" s="90"/>
      <c r="J10" s="97">
        <v>32398</v>
      </c>
      <c r="K10" s="89">
        <v>0</v>
      </c>
      <c r="L10" s="101">
        <v>32398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49467</v>
      </c>
      <c r="AL10" s="89">
        <v>0</v>
      </c>
      <c r="AM10" s="90">
        <v>49467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336174.57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337630.57</v>
      </c>
    </row>
    <row r="11" spans="2:76" ht="15">
      <c r="B11" s="13">
        <v>102</v>
      </c>
      <c r="C11" s="25" t="s">
        <v>92</v>
      </c>
      <c r="D11" s="88">
        <v>22247</v>
      </c>
      <c r="E11" s="89">
        <v>0</v>
      </c>
      <c r="F11" s="90">
        <v>25350.64</v>
      </c>
      <c r="G11" s="88"/>
      <c r="H11" s="89"/>
      <c r="I11" s="90"/>
      <c r="J11" s="97">
        <v>2155</v>
      </c>
      <c r="K11" s="89">
        <v>0</v>
      </c>
      <c r="L11" s="101">
        <v>2155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4288</v>
      </c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3159</v>
      </c>
      <c r="AL11" s="89">
        <v>0</v>
      </c>
      <c r="AM11" s="90">
        <v>3159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32349</v>
      </c>
      <c r="BW11" s="77">
        <f t="shared" si="1"/>
        <v>0</v>
      </c>
      <c r="BX11" s="79">
        <f t="shared" si="2"/>
        <v>35452.64</v>
      </c>
    </row>
    <row r="12" spans="2:76" ht="15">
      <c r="B12" s="13">
        <v>103</v>
      </c>
      <c r="C12" s="25" t="s">
        <v>93</v>
      </c>
      <c r="D12" s="88">
        <v>134786.43</v>
      </c>
      <c r="E12" s="89">
        <v>0</v>
      </c>
      <c r="F12" s="90">
        <v>187043.03</v>
      </c>
      <c r="G12" s="88">
        <v>0</v>
      </c>
      <c r="H12" s="89">
        <v>0</v>
      </c>
      <c r="I12" s="90">
        <v>0</v>
      </c>
      <c r="J12" s="97">
        <v>3450</v>
      </c>
      <c r="K12" s="89">
        <v>0</v>
      </c>
      <c r="L12" s="101">
        <v>6721.8</v>
      </c>
      <c r="M12" s="91">
        <v>44040</v>
      </c>
      <c r="N12" s="89">
        <v>0</v>
      </c>
      <c r="O12" s="90">
        <v>54805.5</v>
      </c>
      <c r="P12" s="91">
        <v>15408</v>
      </c>
      <c r="Q12" s="89">
        <v>0</v>
      </c>
      <c r="R12" s="90">
        <v>29900.200000000004</v>
      </c>
      <c r="S12" s="91">
        <v>4800</v>
      </c>
      <c r="T12" s="89">
        <v>0</v>
      </c>
      <c r="U12" s="90">
        <v>8264.76</v>
      </c>
      <c r="V12" s="91"/>
      <c r="W12" s="89"/>
      <c r="X12" s="90"/>
      <c r="Y12" s="91">
        <v>36936.62</v>
      </c>
      <c r="Z12" s="89">
        <v>0</v>
      </c>
      <c r="AA12" s="90">
        <v>36936.62</v>
      </c>
      <c r="AB12" s="91">
        <v>38619.29</v>
      </c>
      <c r="AC12" s="89">
        <v>0</v>
      </c>
      <c r="AD12" s="90">
        <v>83560.40999999999</v>
      </c>
      <c r="AE12" s="91">
        <v>67000</v>
      </c>
      <c r="AF12" s="89">
        <v>0</v>
      </c>
      <c r="AG12" s="90">
        <v>95463.04000000001</v>
      </c>
      <c r="AH12" s="91">
        <v>20000</v>
      </c>
      <c r="AI12" s="89">
        <v>0</v>
      </c>
      <c r="AJ12" s="90">
        <v>34896.16</v>
      </c>
      <c r="AK12" s="91">
        <v>35640.7</v>
      </c>
      <c r="AL12" s="89">
        <v>0</v>
      </c>
      <c r="AM12" s="90">
        <v>38671.14</v>
      </c>
      <c r="AN12" s="91"/>
      <c r="AO12" s="89"/>
      <c r="AP12" s="90"/>
      <c r="AQ12" s="91">
        <v>5125</v>
      </c>
      <c r="AR12" s="89">
        <v>0</v>
      </c>
      <c r="AS12" s="90">
        <v>6266.77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405806.04</v>
      </c>
      <c r="BW12" s="77">
        <f t="shared" si="1"/>
        <v>0</v>
      </c>
      <c r="BX12" s="79">
        <f t="shared" si="2"/>
        <v>582529.43</v>
      </c>
    </row>
    <row r="13" spans="2:76" ht="15">
      <c r="B13" s="13">
        <v>104</v>
      </c>
      <c r="C13" s="25" t="s">
        <v>19</v>
      </c>
      <c r="D13" s="88">
        <v>52904</v>
      </c>
      <c r="E13" s="89">
        <v>0</v>
      </c>
      <c r="F13" s="90">
        <v>89678.15</v>
      </c>
      <c r="G13" s="88"/>
      <c r="H13" s="89"/>
      <c r="I13" s="90"/>
      <c r="J13" s="97"/>
      <c r="K13" s="89"/>
      <c r="L13" s="101"/>
      <c r="M13" s="91">
        <v>80359.41</v>
      </c>
      <c r="N13" s="89">
        <v>0</v>
      </c>
      <c r="O13" s="90">
        <v>104562.59</v>
      </c>
      <c r="P13" s="91">
        <v>11361.45</v>
      </c>
      <c r="Q13" s="89">
        <v>0</v>
      </c>
      <c r="R13" s="90">
        <v>13691.65</v>
      </c>
      <c r="S13" s="91">
        <v>3000</v>
      </c>
      <c r="T13" s="89">
        <v>0</v>
      </c>
      <c r="U13" s="90">
        <v>6000</v>
      </c>
      <c r="V13" s="91">
        <v>3740</v>
      </c>
      <c r="W13" s="89">
        <v>0</v>
      </c>
      <c r="X13" s="90">
        <v>3740</v>
      </c>
      <c r="Y13" s="91">
        <v>0</v>
      </c>
      <c r="Z13" s="89">
        <v>0</v>
      </c>
      <c r="AA13" s="90">
        <v>0</v>
      </c>
      <c r="AB13" s="91">
        <v>87693.3</v>
      </c>
      <c r="AC13" s="89">
        <v>0</v>
      </c>
      <c r="AD13" s="90">
        <v>95941.76</v>
      </c>
      <c r="AE13" s="91"/>
      <c r="AF13" s="89"/>
      <c r="AG13" s="90"/>
      <c r="AH13" s="91">
        <v>5100</v>
      </c>
      <c r="AI13" s="89">
        <v>0</v>
      </c>
      <c r="AJ13" s="90">
        <v>5100</v>
      </c>
      <c r="AK13" s="91">
        <v>282029.92</v>
      </c>
      <c r="AL13" s="89">
        <v>0</v>
      </c>
      <c r="AM13" s="90">
        <v>322338.48</v>
      </c>
      <c r="AN13" s="91"/>
      <c r="AO13" s="89"/>
      <c r="AP13" s="90"/>
      <c r="AQ13" s="91">
        <v>7900</v>
      </c>
      <c r="AR13" s="89">
        <v>0</v>
      </c>
      <c r="AS13" s="90">
        <v>7900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534088.0800000001</v>
      </c>
      <c r="BW13" s="77">
        <f t="shared" si="1"/>
        <v>0</v>
      </c>
      <c r="BX13" s="79">
        <f t="shared" si="2"/>
        <v>648952.6299999999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2038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2038</v>
      </c>
    </row>
    <row r="19" spans="2:76" ht="15">
      <c r="B19" s="13">
        <v>110</v>
      </c>
      <c r="C19" s="25" t="s">
        <v>98</v>
      </c>
      <c r="D19" s="88">
        <v>6500</v>
      </c>
      <c r="E19" s="89">
        <v>0</v>
      </c>
      <c r="F19" s="90">
        <v>10534.25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1698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27694.42</v>
      </c>
      <c r="BJ19" s="89">
        <v>0</v>
      </c>
      <c r="BK19" s="101">
        <v>11200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35194.42</v>
      </c>
      <c r="BW19" s="77">
        <f t="shared" si="1"/>
        <v>0</v>
      </c>
      <c r="BX19" s="79">
        <f t="shared" si="2"/>
        <v>23432.25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472747</v>
      </c>
      <c r="E20" s="78">
        <f t="shared" si="3"/>
        <v>0</v>
      </c>
      <c r="F20" s="79">
        <f t="shared" si="3"/>
        <v>570409.64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38003</v>
      </c>
      <c r="K20" s="78">
        <f t="shared" si="3"/>
        <v>0</v>
      </c>
      <c r="L20" s="77">
        <f t="shared" si="3"/>
        <v>41274.8</v>
      </c>
      <c r="M20" s="98">
        <f t="shared" si="3"/>
        <v>124399.41</v>
      </c>
      <c r="N20" s="78">
        <f t="shared" si="3"/>
        <v>0</v>
      </c>
      <c r="O20" s="77">
        <f t="shared" si="3"/>
        <v>159368.09</v>
      </c>
      <c r="P20" s="98">
        <f t="shared" si="3"/>
        <v>26769.45</v>
      </c>
      <c r="Q20" s="78">
        <f t="shared" si="3"/>
        <v>0</v>
      </c>
      <c r="R20" s="77">
        <f t="shared" si="3"/>
        <v>43591.850000000006</v>
      </c>
      <c r="S20" s="98">
        <f t="shared" si="3"/>
        <v>7800</v>
      </c>
      <c r="T20" s="78">
        <f t="shared" si="3"/>
        <v>0</v>
      </c>
      <c r="U20" s="77">
        <f t="shared" si="3"/>
        <v>14264.76</v>
      </c>
      <c r="V20" s="98">
        <f t="shared" si="3"/>
        <v>3740</v>
      </c>
      <c r="W20" s="78">
        <f t="shared" si="3"/>
        <v>0</v>
      </c>
      <c r="X20" s="77">
        <f t="shared" si="3"/>
        <v>3740</v>
      </c>
      <c r="Y20" s="98">
        <f t="shared" si="3"/>
        <v>36936.62</v>
      </c>
      <c r="Z20" s="78">
        <f t="shared" si="3"/>
        <v>0</v>
      </c>
      <c r="AA20" s="77">
        <f t="shared" si="3"/>
        <v>36936.62</v>
      </c>
      <c r="AB20" s="98">
        <f t="shared" si="3"/>
        <v>130600.59</v>
      </c>
      <c r="AC20" s="78">
        <f t="shared" si="3"/>
        <v>0</v>
      </c>
      <c r="AD20" s="77">
        <f t="shared" si="3"/>
        <v>183790.16999999998</v>
      </c>
      <c r="AE20" s="98">
        <f t="shared" si="3"/>
        <v>68500</v>
      </c>
      <c r="AF20" s="78">
        <f t="shared" si="3"/>
        <v>0</v>
      </c>
      <c r="AG20" s="77">
        <f t="shared" si="3"/>
        <v>97661.04000000001</v>
      </c>
      <c r="AH20" s="98">
        <f t="shared" si="3"/>
        <v>25100</v>
      </c>
      <c r="AI20" s="78">
        <f t="shared" si="3"/>
        <v>0</v>
      </c>
      <c r="AJ20" s="77">
        <f t="shared" si="3"/>
        <v>39996.16</v>
      </c>
      <c r="AK20" s="98">
        <f t="shared" si="3"/>
        <v>370296.62</v>
      </c>
      <c r="AL20" s="78">
        <f t="shared" si="3"/>
        <v>0</v>
      </c>
      <c r="AM20" s="77">
        <f t="shared" si="3"/>
        <v>413635.62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13025</v>
      </c>
      <c r="AR20" s="78">
        <f t="shared" si="3"/>
        <v>0</v>
      </c>
      <c r="AS20" s="77">
        <f t="shared" si="3"/>
        <v>14166.77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27694.42</v>
      </c>
      <c r="BJ20" s="78">
        <f t="shared" si="3"/>
        <v>0</v>
      </c>
      <c r="BK20" s="77">
        <f t="shared" si="3"/>
        <v>11200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1345612.1099999999</v>
      </c>
      <c r="BW20" s="77">
        <f>BW10+BW11+BW12+BW13+BW14+BW15+BW16+BW17+BW18+BW19</f>
        <v>0</v>
      </c>
      <c r="BX20" s="95">
        <f>BX10+BX11+BX12+BX13+BX14+BX15+BX16+BX17+BX18+BX19</f>
        <v>1630035.52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31929.3</v>
      </c>
      <c r="E24" s="89">
        <v>0</v>
      </c>
      <c r="F24" s="90">
        <v>38763.42</v>
      </c>
      <c r="G24" s="88">
        <v>0</v>
      </c>
      <c r="H24" s="89">
        <v>0</v>
      </c>
      <c r="I24" s="90">
        <v>0</v>
      </c>
      <c r="J24" s="97"/>
      <c r="K24" s="89"/>
      <c r="L24" s="101"/>
      <c r="M24" s="97">
        <v>122890</v>
      </c>
      <c r="N24" s="89">
        <v>0</v>
      </c>
      <c r="O24" s="101">
        <v>131424.86</v>
      </c>
      <c r="P24" s="97">
        <v>431121.99</v>
      </c>
      <c r="Q24" s="89">
        <v>0</v>
      </c>
      <c r="R24" s="101">
        <v>470151.79000000004</v>
      </c>
      <c r="S24" s="97">
        <v>8933</v>
      </c>
      <c r="T24" s="89">
        <v>0</v>
      </c>
      <c r="U24" s="101">
        <v>9468.6</v>
      </c>
      <c r="V24" s="97">
        <v>0</v>
      </c>
      <c r="W24" s="89">
        <v>0</v>
      </c>
      <c r="X24" s="101">
        <v>0</v>
      </c>
      <c r="Y24" s="97">
        <v>184839.61000000002</v>
      </c>
      <c r="Z24" s="89">
        <v>0</v>
      </c>
      <c r="AA24" s="101">
        <v>184839.61000000002</v>
      </c>
      <c r="AB24" s="97">
        <v>2000</v>
      </c>
      <c r="AC24" s="89">
        <v>0</v>
      </c>
      <c r="AD24" s="101">
        <v>4359.4</v>
      </c>
      <c r="AE24" s="97">
        <v>123827.43</v>
      </c>
      <c r="AF24" s="89">
        <v>0</v>
      </c>
      <c r="AG24" s="101">
        <v>168271.37999999998</v>
      </c>
      <c r="AH24" s="97"/>
      <c r="AI24" s="89"/>
      <c r="AJ24" s="101"/>
      <c r="AK24" s="97">
        <v>10929</v>
      </c>
      <c r="AL24" s="89">
        <v>0</v>
      </c>
      <c r="AM24" s="101">
        <v>22465.36</v>
      </c>
      <c r="AN24" s="97"/>
      <c r="AO24" s="89"/>
      <c r="AP24" s="101"/>
      <c r="AQ24" s="97">
        <v>54340.8</v>
      </c>
      <c r="AR24" s="89">
        <v>0</v>
      </c>
      <c r="AS24" s="101">
        <v>64472.11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970811.1300000001</v>
      </c>
      <c r="BW24" s="77">
        <f t="shared" si="4"/>
        <v>0</v>
      </c>
      <c r="BX24" s="79">
        <f t="shared" si="4"/>
        <v>1094216.53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15283.83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17783.83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86115.96</v>
      </c>
      <c r="Q27" s="89">
        <v>0</v>
      </c>
      <c r="R27" s="101">
        <v>86115.96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>
        <v>2500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24100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88615.96</v>
      </c>
      <c r="BW27" s="77">
        <f t="shared" si="4"/>
        <v>0</v>
      </c>
      <c r="BX27" s="79">
        <f t="shared" si="4"/>
        <v>112715.96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31929.3</v>
      </c>
      <c r="E28" s="78">
        <f t="shared" si="5"/>
        <v>0</v>
      </c>
      <c r="F28" s="79">
        <f t="shared" si="5"/>
        <v>38763.42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122890</v>
      </c>
      <c r="N28" s="78">
        <f t="shared" si="5"/>
        <v>0</v>
      </c>
      <c r="O28" s="77">
        <f t="shared" si="5"/>
        <v>131424.86</v>
      </c>
      <c r="P28" s="98">
        <f t="shared" si="5"/>
        <v>517237.95</v>
      </c>
      <c r="Q28" s="78">
        <f t="shared" si="5"/>
        <v>0</v>
      </c>
      <c r="R28" s="77">
        <f t="shared" si="5"/>
        <v>571551.5800000001</v>
      </c>
      <c r="S28" s="98">
        <f t="shared" si="5"/>
        <v>8933</v>
      </c>
      <c r="T28" s="78">
        <f t="shared" si="5"/>
        <v>0</v>
      </c>
      <c r="U28" s="77">
        <f t="shared" si="5"/>
        <v>9468.6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184839.61000000002</v>
      </c>
      <c r="Z28" s="78">
        <f t="shared" si="5"/>
        <v>0</v>
      </c>
      <c r="AA28" s="77">
        <f t="shared" si="5"/>
        <v>184839.61000000002</v>
      </c>
      <c r="AB28" s="98">
        <f t="shared" si="5"/>
        <v>2000</v>
      </c>
      <c r="AC28" s="78">
        <f t="shared" si="5"/>
        <v>0</v>
      </c>
      <c r="AD28" s="77">
        <f t="shared" si="5"/>
        <v>4359.4</v>
      </c>
      <c r="AE28" s="98">
        <f t="shared" si="5"/>
        <v>123827.43</v>
      </c>
      <c r="AF28" s="78">
        <f t="shared" si="5"/>
        <v>0</v>
      </c>
      <c r="AG28" s="77">
        <f t="shared" si="5"/>
        <v>168271.37999999998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10929</v>
      </c>
      <c r="AL28" s="78">
        <f t="shared" si="6"/>
        <v>0</v>
      </c>
      <c r="AM28" s="77">
        <f t="shared" si="6"/>
        <v>22465.36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56840.8</v>
      </c>
      <c r="AR28" s="78">
        <f t="shared" si="6"/>
        <v>0</v>
      </c>
      <c r="AS28" s="77">
        <f t="shared" si="6"/>
        <v>69472.11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24100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1059427.09</v>
      </c>
      <c r="BW28" s="77">
        <f>BW23+BW24+BW25+BW26+BW27</f>
        <v>0</v>
      </c>
      <c r="BX28" s="95">
        <f>BX23+BX24+BX25+BX26+BX27</f>
        <v>1224716.32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273000</v>
      </c>
      <c r="BS49" s="89">
        <v>0</v>
      </c>
      <c r="BT49" s="101">
        <v>273000</v>
      </c>
      <c r="BU49" s="76"/>
      <c r="BV49" s="85">
        <f aca="true" t="shared" si="15" ref="BV49:BX50">D49+G49+J49+M49+P49+S49+V49+Y49+AB49+AE49+AH49+AK49+AN49+AQ49+AT49+AW49+AZ49+BC49+BF49+BI49+BL49+BO49+BR49</f>
        <v>273000</v>
      </c>
      <c r="BW49" s="77">
        <f t="shared" si="15"/>
        <v>0</v>
      </c>
      <c r="BX49" s="79">
        <f t="shared" si="15"/>
        <v>273000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305000</v>
      </c>
      <c r="BS50" s="89">
        <v>0</v>
      </c>
      <c r="BT50" s="101">
        <v>315519.97</v>
      </c>
      <c r="BU50" s="76"/>
      <c r="BV50" s="85">
        <f t="shared" si="15"/>
        <v>305000</v>
      </c>
      <c r="BW50" s="77">
        <f t="shared" si="15"/>
        <v>0</v>
      </c>
      <c r="BX50" s="79">
        <f t="shared" si="15"/>
        <v>315519.97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588519.97</v>
      </c>
      <c r="BU51" s="85"/>
      <c r="BV51" s="85">
        <f>BV49+BV50</f>
        <v>578000</v>
      </c>
      <c r="BW51" s="77">
        <f>BW49+BW50</f>
        <v>0</v>
      </c>
      <c r="BX51" s="95">
        <f>BX49+BX50</f>
        <v>588519.97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504676.3</v>
      </c>
      <c r="E53" s="86">
        <f t="shared" si="18"/>
        <v>0</v>
      </c>
      <c r="F53" s="86">
        <f t="shared" si="18"/>
        <v>609173.06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38003</v>
      </c>
      <c r="K53" s="86">
        <f t="shared" si="18"/>
        <v>0</v>
      </c>
      <c r="L53" s="86">
        <f t="shared" si="18"/>
        <v>41274.8</v>
      </c>
      <c r="M53" s="86">
        <f t="shared" si="18"/>
        <v>247289.41</v>
      </c>
      <c r="N53" s="86">
        <f t="shared" si="18"/>
        <v>0</v>
      </c>
      <c r="O53" s="86">
        <f t="shared" si="18"/>
        <v>290792.94999999995</v>
      </c>
      <c r="P53" s="86">
        <f t="shared" si="18"/>
        <v>544007.4</v>
      </c>
      <c r="Q53" s="86">
        <f t="shared" si="18"/>
        <v>0</v>
      </c>
      <c r="R53" s="86">
        <f t="shared" si="18"/>
        <v>615143.43</v>
      </c>
      <c r="S53" s="86">
        <f t="shared" si="18"/>
        <v>16733</v>
      </c>
      <c r="T53" s="86">
        <f t="shared" si="18"/>
        <v>0</v>
      </c>
      <c r="U53" s="86">
        <f t="shared" si="18"/>
        <v>23733.36</v>
      </c>
      <c r="V53" s="86">
        <f t="shared" si="18"/>
        <v>3740</v>
      </c>
      <c r="W53" s="86">
        <f t="shared" si="18"/>
        <v>0</v>
      </c>
      <c r="X53" s="86">
        <f t="shared" si="18"/>
        <v>3740</v>
      </c>
      <c r="Y53" s="86">
        <f t="shared" si="18"/>
        <v>221776.23</v>
      </c>
      <c r="Z53" s="86">
        <f t="shared" si="18"/>
        <v>0</v>
      </c>
      <c r="AA53" s="86">
        <f t="shared" si="18"/>
        <v>221776.23</v>
      </c>
      <c r="AB53" s="86">
        <f t="shared" si="18"/>
        <v>132600.59</v>
      </c>
      <c r="AC53" s="86">
        <f t="shared" si="18"/>
        <v>0</v>
      </c>
      <c r="AD53" s="86">
        <f t="shared" si="18"/>
        <v>188149.56999999998</v>
      </c>
      <c r="AE53" s="86">
        <f t="shared" si="18"/>
        <v>192327.43</v>
      </c>
      <c r="AF53" s="86">
        <f t="shared" si="18"/>
        <v>0</v>
      </c>
      <c r="AG53" s="86">
        <f t="shared" si="18"/>
        <v>265932.42</v>
      </c>
      <c r="AH53" s="86">
        <f t="shared" si="18"/>
        <v>25100</v>
      </c>
      <c r="AI53" s="86">
        <f t="shared" si="18"/>
        <v>0</v>
      </c>
      <c r="AJ53" s="86">
        <f aca="true" t="shared" si="19" ref="AJ53:BT53">AJ20+AJ28+AJ35+AJ42+AJ46+AJ51</f>
        <v>39996.16</v>
      </c>
      <c r="AK53" s="86">
        <f t="shared" si="19"/>
        <v>381225.62</v>
      </c>
      <c r="AL53" s="86">
        <f t="shared" si="19"/>
        <v>0</v>
      </c>
      <c r="AM53" s="86">
        <f t="shared" si="19"/>
        <v>436100.98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69865.8</v>
      </c>
      <c r="AR53" s="86">
        <f t="shared" si="19"/>
        <v>0</v>
      </c>
      <c r="AS53" s="86">
        <f t="shared" si="19"/>
        <v>83638.88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24100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27694.42</v>
      </c>
      <c r="BJ53" s="86">
        <f t="shared" si="19"/>
        <v>0</v>
      </c>
      <c r="BK53" s="86">
        <f t="shared" si="19"/>
        <v>11200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578000</v>
      </c>
      <c r="BS53" s="86">
        <f t="shared" si="19"/>
        <v>0</v>
      </c>
      <c r="BT53" s="86">
        <f t="shared" si="19"/>
        <v>588519.97</v>
      </c>
      <c r="BU53" s="86">
        <f>BU8</f>
        <v>0</v>
      </c>
      <c r="BV53" s="102">
        <f>BV8+BV20+BV28+BV35+BV42+BV46+BV51</f>
        <v>2993039.2</v>
      </c>
      <c r="BW53" s="87">
        <f>BW20+BW28+BW35+BW42+BW46+BW51</f>
        <v>0</v>
      </c>
      <c r="BX53" s="87">
        <f>BX20+BX28+BX35+BX42+BX46+BX51</f>
        <v>3453271.8099999996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235905.18000000002</v>
      </c>
      <c r="E10" s="89">
        <v>0</v>
      </c>
      <c r="F10" s="90"/>
      <c r="G10" s="88"/>
      <c r="H10" s="89"/>
      <c r="I10" s="90"/>
      <c r="J10" s="97">
        <v>32398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54352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322655.18000000005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20993</v>
      </c>
      <c r="E11" s="89">
        <v>0</v>
      </c>
      <c r="F11" s="90"/>
      <c r="G11" s="88"/>
      <c r="H11" s="89"/>
      <c r="I11" s="90"/>
      <c r="J11" s="97">
        <v>2155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3546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31482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120982.63</v>
      </c>
      <c r="E12" s="89">
        <v>0</v>
      </c>
      <c r="F12" s="90"/>
      <c r="G12" s="88">
        <v>0</v>
      </c>
      <c r="H12" s="89">
        <v>0</v>
      </c>
      <c r="I12" s="90"/>
      <c r="J12" s="97">
        <v>3450</v>
      </c>
      <c r="K12" s="89">
        <v>0</v>
      </c>
      <c r="L12" s="101"/>
      <c r="M12" s="91">
        <v>69620</v>
      </c>
      <c r="N12" s="89">
        <v>0</v>
      </c>
      <c r="O12" s="90"/>
      <c r="P12" s="91">
        <v>13600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6200</v>
      </c>
      <c r="AC12" s="89">
        <v>0</v>
      </c>
      <c r="AD12" s="90"/>
      <c r="AE12" s="91">
        <v>67500</v>
      </c>
      <c r="AF12" s="89">
        <v>0</v>
      </c>
      <c r="AG12" s="90"/>
      <c r="AH12" s="91">
        <v>20000</v>
      </c>
      <c r="AI12" s="89">
        <v>0</v>
      </c>
      <c r="AJ12" s="90"/>
      <c r="AK12" s="91">
        <v>35640.7</v>
      </c>
      <c r="AL12" s="89">
        <v>0</v>
      </c>
      <c r="AM12" s="90"/>
      <c r="AN12" s="91"/>
      <c r="AO12" s="89"/>
      <c r="AP12" s="90"/>
      <c r="AQ12" s="91">
        <v>5125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346918.33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52904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72754.58</v>
      </c>
      <c r="N13" s="89">
        <v>0</v>
      </c>
      <c r="O13" s="90"/>
      <c r="P13" s="91">
        <v>9830.2</v>
      </c>
      <c r="Q13" s="89">
        <v>0</v>
      </c>
      <c r="R13" s="90"/>
      <c r="S13" s="91">
        <v>8564.36</v>
      </c>
      <c r="T13" s="89">
        <v>0</v>
      </c>
      <c r="U13" s="90"/>
      <c r="V13" s="91">
        <v>3740</v>
      </c>
      <c r="W13" s="89">
        <v>0</v>
      </c>
      <c r="X13" s="90"/>
      <c r="Y13" s="91">
        <v>0</v>
      </c>
      <c r="Z13" s="89">
        <v>0</v>
      </c>
      <c r="AA13" s="90"/>
      <c r="AB13" s="91">
        <v>87693.3</v>
      </c>
      <c r="AC13" s="89">
        <v>0</v>
      </c>
      <c r="AD13" s="90"/>
      <c r="AE13" s="91"/>
      <c r="AF13" s="89"/>
      <c r="AG13" s="90"/>
      <c r="AH13" s="91">
        <v>5100</v>
      </c>
      <c r="AI13" s="89">
        <v>0</v>
      </c>
      <c r="AJ13" s="90"/>
      <c r="AK13" s="91">
        <v>202217.72999999998</v>
      </c>
      <c r="AL13" s="89">
        <v>0</v>
      </c>
      <c r="AM13" s="90"/>
      <c r="AN13" s="91"/>
      <c r="AO13" s="89"/>
      <c r="AP13" s="90"/>
      <c r="AQ13" s="91">
        <v>900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443704.17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26800.42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34300.42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439284.81000000006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38003</v>
      </c>
      <c r="K20" s="78">
        <f t="shared" si="1"/>
        <v>0</v>
      </c>
      <c r="L20" s="77">
        <f t="shared" si="1"/>
        <v>0</v>
      </c>
      <c r="M20" s="98">
        <f t="shared" si="1"/>
        <v>142374.58000000002</v>
      </c>
      <c r="N20" s="78">
        <f t="shared" si="1"/>
        <v>0</v>
      </c>
      <c r="O20" s="77">
        <f t="shared" si="1"/>
        <v>0</v>
      </c>
      <c r="P20" s="98">
        <f t="shared" si="1"/>
        <v>23430.2</v>
      </c>
      <c r="Q20" s="78">
        <f t="shared" si="1"/>
        <v>0</v>
      </c>
      <c r="R20" s="77">
        <f t="shared" si="1"/>
        <v>0</v>
      </c>
      <c r="S20" s="98">
        <f t="shared" si="1"/>
        <v>13364.36</v>
      </c>
      <c r="T20" s="78">
        <f t="shared" si="1"/>
        <v>0</v>
      </c>
      <c r="U20" s="77">
        <f t="shared" si="1"/>
        <v>0</v>
      </c>
      <c r="V20" s="98">
        <f t="shared" si="1"/>
        <v>3740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98181.3</v>
      </c>
      <c r="AC20" s="78">
        <f t="shared" si="1"/>
        <v>0</v>
      </c>
      <c r="AD20" s="77">
        <f t="shared" si="1"/>
        <v>0</v>
      </c>
      <c r="AE20" s="98">
        <f t="shared" si="1"/>
        <v>69000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295756.43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6025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26800.42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1181060.0999999999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14000</v>
      </c>
      <c r="E24" s="89">
        <v>0</v>
      </c>
      <c r="F24" s="90"/>
      <c r="G24" s="88">
        <v>2500</v>
      </c>
      <c r="H24" s="89">
        <v>0</v>
      </c>
      <c r="I24" s="90"/>
      <c r="J24" s="97"/>
      <c r="K24" s="89"/>
      <c r="L24" s="101"/>
      <c r="M24" s="97">
        <v>2000</v>
      </c>
      <c r="N24" s="89">
        <v>0</v>
      </c>
      <c r="O24" s="101"/>
      <c r="P24" s="97">
        <v>7700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2000</v>
      </c>
      <c r="AC24" s="89">
        <v>0</v>
      </c>
      <c r="AD24" s="101"/>
      <c r="AE24" s="97">
        <v>23500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58700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14000</v>
      </c>
      <c r="E28" s="78">
        <f t="shared" si="3"/>
        <v>0</v>
      </c>
      <c r="F28" s="79">
        <f t="shared" si="3"/>
        <v>0</v>
      </c>
      <c r="G28" s="85">
        <f t="shared" si="3"/>
        <v>2500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7700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2000</v>
      </c>
      <c r="AC28" s="78">
        <f t="shared" si="3"/>
        <v>0</v>
      </c>
      <c r="AD28" s="77">
        <f t="shared" si="3"/>
        <v>0</v>
      </c>
      <c r="AE28" s="98">
        <f t="shared" si="3"/>
        <v>23500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305000</v>
      </c>
      <c r="BS50" s="89">
        <v>0</v>
      </c>
      <c r="BT50" s="101"/>
      <c r="BU50" s="76"/>
      <c r="BV50" s="85">
        <f t="shared" si="9"/>
        <v>305000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0</v>
      </c>
      <c r="BU51" s="85"/>
      <c r="BV51" s="85">
        <f>BV49+BV50</f>
        <v>578000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453284.81000000006</v>
      </c>
      <c r="E53" s="86">
        <f t="shared" si="11"/>
        <v>0</v>
      </c>
      <c r="F53" s="86">
        <f t="shared" si="11"/>
        <v>0</v>
      </c>
      <c r="G53" s="86">
        <f t="shared" si="11"/>
        <v>2500</v>
      </c>
      <c r="H53" s="86">
        <f t="shared" si="11"/>
        <v>0</v>
      </c>
      <c r="I53" s="86">
        <f t="shared" si="11"/>
        <v>0</v>
      </c>
      <c r="J53" s="86">
        <f t="shared" si="11"/>
        <v>38003</v>
      </c>
      <c r="K53" s="86">
        <f t="shared" si="11"/>
        <v>0</v>
      </c>
      <c r="L53" s="86">
        <f t="shared" si="11"/>
        <v>0</v>
      </c>
      <c r="M53" s="86">
        <f t="shared" si="11"/>
        <v>144374.58000000002</v>
      </c>
      <c r="N53" s="86">
        <f t="shared" si="11"/>
        <v>0</v>
      </c>
      <c r="O53" s="86">
        <f t="shared" si="11"/>
        <v>0</v>
      </c>
      <c r="P53" s="86">
        <f t="shared" si="11"/>
        <v>31130.2</v>
      </c>
      <c r="Q53" s="86">
        <f t="shared" si="11"/>
        <v>0</v>
      </c>
      <c r="R53" s="86">
        <f t="shared" si="11"/>
        <v>0</v>
      </c>
      <c r="S53" s="86">
        <f t="shared" si="11"/>
        <v>15364.36</v>
      </c>
      <c r="T53" s="86">
        <f t="shared" si="11"/>
        <v>0</v>
      </c>
      <c r="U53" s="86">
        <f t="shared" si="11"/>
        <v>0</v>
      </c>
      <c r="V53" s="86">
        <f t="shared" si="11"/>
        <v>3740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100181.3</v>
      </c>
      <c r="AC53" s="86">
        <f t="shared" si="11"/>
        <v>0</v>
      </c>
      <c r="AD53" s="86">
        <f t="shared" si="11"/>
        <v>0</v>
      </c>
      <c r="AE53" s="86">
        <f t="shared" si="11"/>
        <v>92500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300756.43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8525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26800.42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1830260.0999999999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235905.18000000002</v>
      </c>
      <c r="E10" s="89">
        <v>0</v>
      </c>
      <c r="F10" s="90"/>
      <c r="G10" s="88"/>
      <c r="H10" s="89"/>
      <c r="I10" s="90"/>
      <c r="J10" s="97">
        <v>32398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54352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322655.18000000005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20993</v>
      </c>
      <c r="E11" s="89">
        <v>0</v>
      </c>
      <c r="F11" s="90"/>
      <c r="G11" s="88"/>
      <c r="H11" s="89"/>
      <c r="I11" s="90"/>
      <c r="J11" s="97">
        <v>2155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3546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31482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120982.63</v>
      </c>
      <c r="E12" s="89">
        <v>0</v>
      </c>
      <c r="F12" s="90"/>
      <c r="G12" s="88">
        <v>0</v>
      </c>
      <c r="H12" s="89">
        <v>0</v>
      </c>
      <c r="I12" s="90"/>
      <c r="J12" s="97">
        <v>3450</v>
      </c>
      <c r="K12" s="89">
        <v>0</v>
      </c>
      <c r="L12" s="101"/>
      <c r="M12" s="91">
        <v>69620</v>
      </c>
      <c r="N12" s="89">
        <v>0</v>
      </c>
      <c r="O12" s="90"/>
      <c r="P12" s="91">
        <v>13600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6200</v>
      </c>
      <c r="AC12" s="89">
        <v>0</v>
      </c>
      <c r="AD12" s="90"/>
      <c r="AE12" s="91">
        <v>67500</v>
      </c>
      <c r="AF12" s="89">
        <v>0</v>
      </c>
      <c r="AG12" s="90"/>
      <c r="AH12" s="91">
        <v>20000</v>
      </c>
      <c r="AI12" s="89">
        <v>0</v>
      </c>
      <c r="AJ12" s="90"/>
      <c r="AK12" s="91">
        <v>35640.7</v>
      </c>
      <c r="AL12" s="89">
        <v>0</v>
      </c>
      <c r="AM12" s="90"/>
      <c r="AN12" s="91"/>
      <c r="AO12" s="89"/>
      <c r="AP12" s="90"/>
      <c r="AQ12" s="91">
        <v>5125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346918.33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52904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72754.58</v>
      </c>
      <c r="N13" s="89">
        <v>0</v>
      </c>
      <c r="O13" s="90"/>
      <c r="P13" s="91">
        <v>9830.2</v>
      </c>
      <c r="Q13" s="89">
        <v>0</v>
      </c>
      <c r="R13" s="90"/>
      <c r="S13" s="91">
        <v>8564.36</v>
      </c>
      <c r="T13" s="89">
        <v>0</v>
      </c>
      <c r="U13" s="90"/>
      <c r="V13" s="91">
        <v>3740</v>
      </c>
      <c r="W13" s="89">
        <v>0</v>
      </c>
      <c r="X13" s="90"/>
      <c r="Y13" s="91">
        <v>0</v>
      </c>
      <c r="Z13" s="89">
        <v>0</v>
      </c>
      <c r="AA13" s="90"/>
      <c r="AB13" s="91">
        <v>87693.3</v>
      </c>
      <c r="AC13" s="89">
        <v>0</v>
      </c>
      <c r="AD13" s="90"/>
      <c r="AE13" s="91"/>
      <c r="AF13" s="89"/>
      <c r="AG13" s="90"/>
      <c r="AH13" s="91">
        <v>5100</v>
      </c>
      <c r="AI13" s="89">
        <v>0</v>
      </c>
      <c r="AJ13" s="90"/>
      <c r="AK13" s="91">
        <v>202217.72999999998</v>
      </c>
      <c r="AL13" s="89">
        <v>0</v>
      </c>
      <c r="AM13" s="90"/>
      <c r="AN13" s="91"/>
      <c r="AO13" s="89"/>
      <c r="AP13" s="90"/>
      <c r="AQ13" s="91">
        <v>900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443704.17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26800.42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34300.42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439284.81000000006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38003</v>
      </c>
      <c r="K20" s="78">
        <f t="shared" si="1"/>
        <v>0</v>
      </c>
      <c r="L20" s="77">
        <f t="shared" si="1"/>
        <v>0</v>
      </c>
      <c r="M20" s="98">
        <f t="shared" si="1"/>
        <v>142374.58000000002</v>
      </c>
      <c r="N20" s="78">
        <f t="shared" si="1"/>
        <v>0</v>
      </c>
      <c r="O20" s="77">
        <f t="shared" si="1"/>
        <v>0</v>
      </c>
      <c r="P20" s="98">
        <f t="shared" si="1"/>
        <v>23430.2</v>
      </c>
      <c r="Q20" s="78">
        <f t="shared" si="1"/>
        <v>0</v>
      </c>
      <c r="R20" s="77">
        <f t="shared" si="1"/>
        <v>0</v>
      </c>
      <c r="S20" s="98">
        <f t="shared" si="1"/>
        <v>13364.36</v>
      </c>
      <c r="T20" s="78">
        <f t="shared" si="1"/>
        <v>0</v>
      </c>
      <c r="U20" s="77">
        <f t="shared" si="1"/>
        <v>0</v>
      </c>
      <c r="V20" s="98">
        <f t="shared" si="1"/>
        <v>3740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98181.3</v>
      </c>
      <c r="AC20" s="78">
        <f t="shared" si="1"/>
        <v>0</v>
      </c>
      <c r="AD20" s="77">
        <f t="shared" si="1"/>
        <v>0</v>
      </c>
      <c r="AE20" s="98">
        <f t="shared" si="1"/>
        <v>69000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295756.43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6025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26800.42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1181060.0999999999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14000</v>
      </c>
      <c r="E24" s="89">
        <v>0</v>
      </c>
      <c r="F24" s="90"/>
      <c r="G24" s="88">
        <v>2500</v>
      </c>
      <c r="H24" s="89">
        <v>0</v>
      </c>
      <c r="I24" s="90"/>
      <c r="J24" s="97"/>
      <c r="K24" s="89"/>
      <c r="L24" s="101"/>
      <c r="M24" s="97">
        <v>2000</v>
      </c>
      <c r="N24" s="89">
        <v>0</v>
      </c>
      <c r="O24" s="101"/>
      <c r="P24" s="97">
        <v>7700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2000</v>
      </c>
      <c r="AC24" s="89">
        <v>0</v>
      </c>
      <c r="AD24" s="101"/>
      <c r="AE24" s="97">
        <v>23500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58700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14000</v>
      </c>
      <c r="E28" s="78">
        <f t="shared" si="3"/>
        <v>0</v>
      </c>
      <c r="F28" s="79">
        <f t="shared" si="3"/>
        <v>0</v>
      </c>
      <c r="G28" s="85">
        <f t="shared" si="3"/>
        <v>2500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2000</v>
      </c>
      <c r="N28" s="78">
        <f t="shared" si="3"/>
        <v>0</v>
      </c>
      <c r="O28" s="77">
        <f t="shared" si="3"/>
        <v>0</v>
      </c>
      <c r="P28" s="98">
        <f t="shared" si="3"/>
        <v>7700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2000</v>
      </c>
      <c r="AC28" s="78">
        <f t="shared" si="3"/>
        <v>0</v>
      </c>
      <c r="AD28" s="77">
        <f t="shared" si="3"/>
        <v>0</v>
      </c>
      <c r="AE28" s="98">
        <f t="shared" si="3"/>
        <v>23500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305000</v>
      </c>
      <c r="BS50" s="89">
        <v>0</v>
      </c>
      <c r="BT50" s="101"/>
      <c r="BU50" s="76"/>
      <c r="BV50" s="85">
        <f t="shared" si="9"/>
        <v>305000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578000</v>
      </c>
      <c r="BS51" s="78">
        <f>BS49+BS50</f>
        <v>0</v>
      </c>
      <c r="BT51" s="77">
        <f>BT49+BT50</f>
        <v>0</v>
      </c>
      <c r="BU51" s="85"/>
      <c r="BV51" s="85">
        <f>BV49+BV50</f>
        <v>578000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453284.81000000006</v>
      </c>
      <c r="E53" s="86">
        <f t="shared" si="11"/>
        <v>0</v>
      </c>
      <c r="F53" s="86">
        <f t="shared" si="11"/>
        <v>0</v>
      </c>
      <c r="G53" s="86">
        <f t="shared" si="11"/>
        <v>2500</v>
      </c>
      <c r="H53" s="86">
        <f t="shared" si="11"/>
        <v>0</v>
      </c>
      <c r="I53" s="86">
        <f t="shared" si="11"/>
        <v>0</v>
      </c>
      <c r="J53" s="86">
        <f t="shared" si="11"/>
        <v>38003</v>
      </c>
      <c r="K53" s="86">
        <f t="shared" si="11"/>
        <v>0</v>
      </c>
      <c r="L53" s="86">
        <f t="shared" si="11"/>
        <v>0</v>
      </c>
      <c r="M53" s="86">
        <f t="shared" si="11"/>
        <v>144374.58000000002</v>
      </c>
      <c r="N53" s="86">
        <f t="shared" si="11"/>
        <v>0</v>
      </c>
      <c r="O53" s="86">
        <f t="shared" si="11"/>
        <v>0</v>
      </c>
      <c r="P53" s="86">
        <f t="shared" si="11"/>
        <v>31130.2</v>
      </c>
      <c r="Q53" s="86">
        <f t="shared" si="11"/>
        <v>0</v>
      </c>
      <c r="R53" s="86">
        <f t="shared" si="11"/>
        <v>0</v>
      </c>
      <c r="S53" s="86">
        <f t="shared" si="11"/>
        <v>15364.36</v>
      </c>
      <c r="T53" s="86">
        <f t="shared" si="11"/>
        <v>0</v>
      </c>
      <c r="U53" s="86">
        <f t="shared" si="11"/>
        <v>0</v>
      </c>
      <c r="V53" s="86">
        <f t="shared" si="11"/>
        <v>3740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100181.3</v>
      </c>
      <c r="AC53" s="86">
        <f t="shared" si="11"/>
        <v>0</v>
      </c>
      <c r="AD53" s="86">
        <f t="shared" si="11"/>
        <v>0</v>
      </c>
      <c r="AE53" s="86">
        <f t="shared" si="11"/>
        <v>92500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300756.43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8525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26800.42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1830260.0999999999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2017-05-05T07:14:55Z</dcterms:modified>
  <cp:category/>
  <cp:version/>
  <cp:contentType/>
  <cp:contentStatus/>
</cp:coreProperties>
</file>