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<sst xmlns="http://schemas.openxmlformats.org/spreadsheetml/2006/main" count="870" uniqueCount="149">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</sst>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976</v>
      </c>
      <c r="E5" s="38"/>
    </row>
    <row r="6" spans="2:5" ht="15">
      <c r="B6" s="8"/>
      <c r="C6" s="5" t="s">
        <v>5</v>
      </c>
      <c r="D6" s="39">
        <v>4409.1</v>
      </c>
      <c r="E6" s="40"/>
    </row>
    <row r="7" spans="2:5" ht="15">
      <c r="B7" s="8"/>
      <c r="C7" s="5" t="s">
        <v>6</v>
      </c>
      <c r="D7" s="39">
        <v>9479.4</v>
      </c>
      <c r="E7" s="40"/>
    </row>
    <row r="8" spans="2:5" ht="15.75" thickBot="1">
      <c r="B8" s="9"/>
      <c r="C8" s="6" t="s">
        <v>7</v>
      </c>
      <c r="D8" s="41"/>
      <c r="E8" s="42">
        <v>88694.54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118262.90999999999</v>
      </c>
      <c r="E10" s="45">
        <v>114479.25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59068.88</v>
      </c>
      <c r="E14" s="45">
        <v>57440.17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177331.78999999998</v>
      </c>
      <c r="E16" s="51">
        <f>E10+E11+E12+E13+E14+E15</f>
        <v>171919.41999999998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17123.91</v>
      </c>
      <c r="E18" s="45">
        <v>14247.03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1500</v>
      </c>
      <c r="E21" s="45">
        <v>2000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18623.91</v>
      </c>
      <c r="E23" s="51">
        <f>E18+E19+E20+E21+E22</f>
        <v>16247.03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10353.33</v>
      </c>
      <c r="E25" s="45">
        <v>10310.609999999999</v>
      </c>
    </row>
    <row r="26" spans="2:5" ht="15">
      <c r="B26" s="13">
        <v>30200</v>
      </c>
      <c r="C26" s="54" t="s">
        <v>28</v>
      </c>
      <c r="D26" s="39">
        <v>0</v>
      </c>
      <c r="E26" s="45">
        <v>14.88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9501.95</v>
      </c>
      <c r="E29" s="50">
        <v>6182.22</v>
      </c>
    </row>
    <row r="30" spans="2:5" ht="15.75" thickBot="1">
      <c r="B30" s="16">
        <v>30000</v>
      </c>
      <c r="C30" s="15" t="s">
        <v>32</v>
      </c>
      <c r="D30" s="48">
        <f>D25+D26+D27+D28+D29</f>
        <v>19855.28</v>
      </c>
      <c r="E30" s="51">
        <f>E25+E26+E27+E28+E29</f>
        <v>16507.71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22118.6</v>
      </c>
      <c r="E33" s="59">
        <v>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516</v>
      </c>
      <c r="E36" s="50">
        <v>516</v>
      </c>
    </row>
    <row r="37" spans="2:5" ht="15.75" thickBot="1">
      <c r="B37" s="16">
        <v>40000</v>
      </c>
      <c r="C37" s="15" t="s">
        <v>40</v>
      </c>
      <c r="D37" s="48">
        <f>D32+D33+D34+D35+D36</f>
        <v>22634.6</v>
      </c>
      <c r="E37" s="51">
        <f>E32+E33+E34+E35+E36</f>
        <v>516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16311.400000000001</v>
      </c>
      <c r="E54" s="45">
        <v>16311.4</v>
      </c>
    </row>
    <row r="55" spans="2:5" ht="15">
      <c r="B55" s="13">
        <v>90200</v>
      </c>
      <c r="C55" s="54" t="s">
        <v>62</v>
      </c>
      <c r="D55" s="61">
        <v>15434.279999999995</v>
      </c>
      <c r="E55" s="62">
        <v>15645.949999999999</v>
      </c>
    </row>
    <row r="56" spans="2:5" ht="15.75" thickBot="1">
      <c r="B56" s="16">
        <v>90000</v>
      </c>
      <c r="C56" s="15" t="s">
        <v>63</v>
      </c>
      <c r="D56" s="48">
        <f>D54+D55</f>
        <v>31745.679999999997</v>
      </c>
      <c r="E56" s="51">
        <f>E54+E55</f>
        <v>31957.35</v>
      </c>
    </row>
    <row r="57" spans="2:5" ht="16.5" thickBot="1" thickTop="1">
      <c r="B57" s="109" t="s">
        <v>64</v>
      </c>
      <c r="C57" s="110"/>
      <c r="D57" s="52">
        <f>D16+D23+D30+D37+D43+D49+D52+D56</f>
        <v>270191.26</v>
      </c>
      <c r="E57" s="55">
        <f>E16+E23+E30+E37+E43+E49+E52+E56</f>
        <v>237147.50999999998</v>
      </c>
    </row>
    <row r="58" spans="2:5" ht="16.5" thickBot="1" thickTop="1">
      <c r="B58" s="109" t="s">
        <v>65</v>
      </c>
      <c r="C58" s="110"/>
      <c r="D58" s="52">
        <f>D57+D5+D6+D7+D8</f>
        <v>285055.76</v>
      </c>
      <c r="E58" s="55">
        <f>E57+E5+E6+E7+E8</f>
        <v>325842.05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40745.810000000005</v>
      </c>
      <c r="E10" s="89">
        <v>0</v>
      </c>
      <c r="F10" s="90">
        <v>40745.81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40745.810000000005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40745.81</v>
      </c>
    </row>
    <row r="11" spans="2:76" ht="15">
      <c r="B11" s="13">
        <v>102</v>
      </c>
      <c r="C11" s="25" t="s">
        <v>92</v>
      </c>
      <c r="D11" s="88">
        <v>4248.99</v>
      </c>
      <c r="E11" s="89">
        <v>0</v>
      </c>
      <c r="F11" s="90">
        <v>4248.99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4248.99</v>
      </c>
      <c r="BW11" s="77">
        <f t="shared" si="1"/>
        <v>0</v>
      </c>
      <c r="BX11" s="79">
        <f t="shared" si="2"/>
        <v>4248.99</v>
      </c>
    </row>
    <row r="12" spans="2:76" ht="15">
      <c r="B12" s="13">
        <v>103</v>
      </c>
      <c r="C12" s="25" t="s">
        <v>93</v>
      </c>
      <c r="D12" s="88">
        <v>41838.87</v>
      </c>
      <c r="E12" s="89">
        <v>0</v>
      </c>
      <c r="F12" s="90">
        <v>38453.45000000001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334.59000000000003</v>
      </c>
      <c r="N12" s="89">
        <v>0</v>
      </c>
      <c r="O12" s="90">
        <v>373.82</v>
      </c>
      <c r="P12" s="91"/>
      <c r="Q12" s="89"/>
      <c r="R12" s="90"/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33955.75</v>
      </c>
      <c r="AC12" s="89">
        <v>0</v>
      </c>
      <c r="AD12" s="90">
        <v>31944.71</v>
      </c>
      <c r="AE12" s="91">
        <v>19007</v>
      </c>
      <c r="AF12" s="89">
        <v>0</v>
      </c>
      <c r="AG12" s="90">
        <v>18449.42</v>
      </c>
      <c r="AH12" s="91"/>
      <c r="AI12" s="89"/>
      <c r="AJ12" s="90"/>
      <c r="AK12" s="91">
        <v>2783.38</v>
      </c>
      <c r="AL12" s="89">
        <v>0</v>
      </c>
      <c r="AM12" s="90">
        <v>3596.9700000000003</v>
      </c>
      <c r="AN12" s="91"/>
      <c r="AO12" s="89"/>
      <c r="AP12" s="90"/>
      <c r="AQ12" s="91">
        <v>3906.58</v>
      </c>
      <c r="AR12" s="89">
        <v>0</v>
      </c>
      <c r="AS12" s="90">
        <v>2226.55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101826.17</v>
      </c>
      <c r="BW12" s="77">
        <f t="shared" si="1"/>
        <v>0</v>
      </c>
      <c r="BX12" s="79">
        <f t="shared" si="2"/>
        <v>95044.92000000001</v>
      </c>
    </row>
    <row r="13" spans="2:76" ht="15">
      <c r="B13" s="13">
        <v>104</v>
      </c>
      <c r="C13" s="25" t="s">
        <v>19</v>
      </c>
      <c r="D13" s="88">
        <v>8642.29</v>
      </c>
      <c r="E13" s="89">
        <v>0</v>
      </c>
      <c r="F13" s="90">
        <v>8654.03</v>
      </c>
      <c r="G13" s="88"/>
      <c r="H13" s="89"/>
      <c r="I13" s="90"/>
      <c r="J13" s="97"/>
      <c r="K13" s="89"/>
      <c r="L13" s="101"/>
      <c r="M13" s="91">
        <v>1712.77</v>
      </c>
      <c r="N13" s="89">
        <v>0</v>
      </c>
      <c r="O13" s="90">
        <v>1712.77</v>
      </c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1722.5400000000002</v>
      </c>
      <c r="AC13" s="89">
        <v>0</v>
      </c>
      <c r="AD13" s="90">
        <v>2990.66</v>
      </c>
      <c r="AE13" s="91">
        <v>35</v>
      </c>
      <c r="AF13" s="89">
        <v>0</v>
      </c>
      <c r="AG13" s="90">
        <v>35</v>
      </c>
      <c r="AH13" s="91"/>
      <c r="AI13" s="89"/>
      <c r="AJ13" s="90"/>
      <c r="AK13" s="91">
        <v>6656</v>
      </c>
      <c r="AL13" s="89">
        <v>0</v>
      </c>
      <c r="AM13" s="90">
        <v>13184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18768.600000000002</v>
      </c>
      <c r="BW13" s="77">
        <f t="shared" si="1"/>
        <v>0</v>
      </c>
      <c r="BX13" s="79">
        <f t="shared" si="2"/>
        <v>26576.46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6473.04</v>
      </c>
      <c r="BM16" s="89">
        <v>0</v>
      </c>
      <c r="BN16" s="90">
        <v>7962.7699999999995</v>
      </c>
      <c r="BO16" s="91"/>
      <c r="BP16" s="89"/>
      <c r="BQ16" s="90"/>
      <c r="BR16" s="97"/>
      <c r="BS16" s="89"/>
      <c r="BT16" s="101"/>
      <c r="BU16" s="76"/>
      <c r="BV16" s="85">
        <f t="shared" si="0"/>
        <v>6473.04</v>
      </c>
      <c r="BW16" s="77">
        <f t="shared" si="1"/>
        <v>0</v>
      </c>
      <c r="BX16" s="79">
        <f t="shared" si="2"/>
        <v>7962.7699999999995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5224.16</v>
      </c>
      <c r="E19" s="89">
        <v>0</v>
      </c>
      <c r="F19" s="90">
        <v>6782.36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5224.16</v>
      </c>
      <c r="BW19" s="77">
        <f t="shared" si="1"/>
        <v>0</v>
      </c>
      <c r="BX19" s="79">
        <f t="shared" si="2"/>
        <v>6782.36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100700.12000000002</v>
      </c>
      <c r="E20" s="78">
        <f t="shared" si="3"/>
        <v>0</v>
      </c>
      <c r="F20" s="79">
        <f t="shared" si="3"/>
        <v>98884.64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2047.3600000000001</v>
      </c>
      <c r="N20" s="78">
        <f t="shared" si="3"/>
        <v>0</v>
      </c>
      <c r="O20" s="77">
        <f t="shared" si="3"/>
        <v>2086.59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35678.29</v>
      </c>
      <c r="AC20" s="78">
        <f t="shared" si="3"/>
        <v>0</v>
      </c>
      <c r="AD20" s="77">
        <f t="shared" si="3"/>
        <v>34935.369999999995</v>
      </c>
      <c r="AE20" s="98">
        <f t="shared" si="3"/>
        <v>19042</v>
      </c>
      <c r="AF20" s="78">
        <f t="shared" si="3"/>
        <v>0</v>
      </c>
      <c r="AG20" s="77">
        <f t="shared" si="3"/>
        <v>18484.42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9439.380000000001</v>
      </c>
      <c r="AL20" s="78">
        <f t="shared" si="3"/>
        <v>0</v>
      </c>
      <c r="AM20" s="77">
        <f t="shared" si="3"/>
        <v>16780.97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3906.58</v>
      </c>
      <c r="AR20" s="78">
        <f t="shared" si="3"/>
        <v>0</v>
      </c>
      <c r="AS20" s="77">
        <f t="shared" si="3"/>
        <v>2226.55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6473.04</v>
      </c>
      <c r="BM20" s="78">
        <f t="shared" si="3"/>
        <v>0</v>
      </c>
      <c r="BN20" s="77">
        <f t="shared" si="3"/>
        <v>7962.7699999999995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177286.77000000002</v>
      </c>
      <c r="BW20" s="77">
        <f>BW10+BW11+BW12+BW13+BW14+BW15+BW16+BW17+BW18+BW19</f>
        <v>0</v>
      </c>
      <c r="BX20" s="95">
        <f>BX10+BX11+BX12+BX13+BX14+BX15+BX16+BX17+BX18+BX19</f>
        <v>181361.30999999997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2372.7599999999998</v>
      </c>
      <c r="E24" s="89">
        <v>0</v>
      </c>
      <c r="F24" s="90">
        <v>2372.7599999999998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>
        <v>31551.82</v>
      </c>
      <c r="AF24" s="89">
        <v>0</v>
      </c>
      <c r="AG24" s="101">
        <v>9465.55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33924.58</v>
      </c>
      <c r="BW24" s="77">
        <f t="shared" si="4"/>
        <v>0</v>
      </c>
      <c r="BX24" s="79">
        <f t="shared" si="4"/>
        <v>11838.31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2372.7599999999998</v>
      </c>
      <c r="E28" s="78">
        <f t="shared" si="5"/>
        <v>0</v>
      </c>
      <c r="F28" s="79">
        <f t="shared" si="5"/>
        <v>2372.7599999999998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31551.82</v>
      </c>
      <c r="AF28" s="78">
        <f t="shared" si="5"/>
        <v>0</v>
      </c>
      <c r="AG28" s="77">
        <f t="shared" si="5"/>
        <v>9465.55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33924.58</v>
      </c>
      <c r="BW28" s="77">
        <f>BW23+BW24+BW25+BW26+BW27</f>
        <v>0</v>
      </c>
      <c r="BX28" s="95">
        <f>BX23+BX24+BX25+BX26+BX27</f>
        <v>11838.31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9661.699999999999</v>
      </c>
      <c r="BM40" s="89">
        <v>0</v>
      </c>
      <c r="BN40" s="101">
        <v>12079.359999999999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9661.699999999999</v>
      </c>
      <c r="BW40" s="77">
        <f t="shared" si="10"/>
        <v>0</v>
      </c>
      <c r="BX40" s="79">
        <f t="shared" si="10"/>
        <v>12079.359999999999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9661.699999999999</v>
      </c>
      <c r="BM42" s="78">
        <f t="shared" si="12"/>
        <v>0</v>
      </c>
      <c r="BN42" s="77">
        <f t="shared" si="12"/>
        <v>12079.359999999999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9661.699999999999</v>
      </c>
      <c r="BW42" s="77">
        <f>BW38+BW39+BW40+BW41</f>
        <v>0</v>
      </c>
      <c r="BX42" s="95">
        <f>BX38+BX39+BX40+BX41</f>
        <v>12079.359999999999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16311.4</v>
      </c>
      <c r="BS49" s="89">
        <v>0</v>
      </c>
      <c r="BT49" s="101">
        <v>16311.400000000001</v>
      </c>
      <c r="BU49" s="76"/>
      <c r="BV49" s="85">
        <f aca="true" t="shared" si="15" ref="BV49:BX50">D49+G49+J49+M49+P49+S49+V49+Y49+AB49+AE49+AH49+AK49+AN49+AQ49+AT49+AW49+AZ49+BC49+BF49+BI49+BL49+BO49+BR49</f>
        <v>16311.4</v>
      </c>
      <c r="BW49" s="77">
        <f t="shared" si="15"/>
        <v>0</v>
      </c>
      <c r="BX49" s="79">
        <f t="shared" si="15"/>
        <v>16311.400000000001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15434.279999999999</v>
      </c>
      <c r="BS50" s="89">
        <v>0</v>
      </c>
      <c r="BT50" s="101">
        <v>16391.93</v>
      </c>
      <c r="BU50" s="76"/>
      <c r="BV50" s="85">
        <f t="shared" si="15"/>
        <v>15434.279999999999</v>
      </c>
      <c r="BW50" s="77">
        <f t="shared" si="15"/>
        <v>0</v>
      </c>
      <c r="BX50" s="79">
        <f t="shared" si="15"/>
        <v>16391.93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31745.68</v>
      </c>
      <c r="BS51" s="78">
        <f>BS49+BS50</f>
        <v>0</v>
      </c>
      <c r="BT51" s="77">
        <f>BT49+BT50</f>
        <v>32703.33</v>
      </c>
      <c r="BU51" s="85"/>
      <c r="BV51" s="85">
        <f>BV49+BV50</f>
        <v>31745.68</v>
      </c>
      <c r="BW51" s="77">
        <f>BW49+BW50</f>
        <v>0</v>
      </c>
      <c r="BX51" s="95">
        <f>BX49+BX50</f>
        <v>32703.33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103072.88000000002</v>
      </c>
      <c r="E53" s="86">
        <f t="shared" si="18"/>
        <v>0</v>
      </c>
      <c r="F53" s="86">
        <f t="shared" si="18"/>
        <v>101257.4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2047.3600000000001</v>
      </c>
      <c r="N53" s="86">
        <f t="shared" si="18"/>
        <v>0</v>
      </c>
      <c r="O53" s="86">
        <f t="shared" si="18"/>
        <v>2086.59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35678.29</v>
      </c>
      <c r="AC53" s="86">
        <f t="shared" si="18"/>
        <v>0</v>
      </c>
      <c r="AD53" s="86">
        <f t="shared" si="18"/>
        <v>34935.369999999995</v>
      </c>
      <c r="AE53" s="86">
        <f t="shared" si="18"/>
        <v>50593.82</v>
      </c>
      <c r="AF53" s="86">
        <f t="shared" si="18"/>
        <v>0</v>
      </c>
      <c r="AG53" s="86">
        <f t="shared" si="18"/>
        <v>27949.969999999998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9439.380000000001</v>
      </c>
      <c r="AL53" s="86">
        <f t="shared" si="19"/>
        <v>0</v>
      </c>
      <c r="AM53" s="86">
        <f t="shared" si="19"/>
        <v>16780.97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3906.58</v>
      </c>
      <c r="AR53" s="86">
        <f t="shared" si="19"/>
        <v>0</v>
      </c>
      <c r="AS53" s="86">
        <f t="shared" si="19"/>
        <v>2226.55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16134.739999999998</v>
      </c>
      <c r="BM53" s="86">
        <f t="shared" si="19"/>
        <v>0</v>
      </c>
      <c r="BN53" s="86">
        <f t="shared" si="19"/>
        <v>20042.129999999997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31745.68</v>
      </c>
      <c r="BS53" s="86">
        <f t="shared" si="19"/>
        <v>0</v>
      </c>
      <c r="BT53" s="86">
        <f t="shared" si="19"/>
        <v>32703.33</v>
      </c>
      <c r="BU53" s="86">
        <f>BU8</f>
        <v>0</v>
      </c>
      <c r="BV53" s="102">
        <f>BV8+BV20+BV28+BV35+BV42+BV46+BV51</f>
        <v>252618.73000000004</v>
      </c>
      <c r="BW53" s="87">
        <f>BW20+BW28+BW35+BW42+BW46+BW51</f>
        <v>0</v>
      </c>
      <c r="BX53" s="87">
        <f>BX20+BX28+BX35+BX42+BX46+BX51</f>
        <v>237982.30999999994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32437.02999999997</v>
      </c>
      <c r="BW54" s="93"/>
      <c r="BX54" s="94">
        <f>IF((Spese_Rendiconto_2017!BX53-Entrate_Rendiconto_2017!E58)&lt;0,Entrate_Rendiconto_2017!E58-Spese_Rendiconto_2017!BX53,0)</f>
        <v>87859.74000000005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2018-05-14T10:08:11Z</dcterms:modified>
  <cp:category/>
  <cp:version/>
  <cp:contentType/>
  <cp:contentStatus/>
</cp:coreProperties>
</file>