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3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3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'Entrate_Rendiconto_2023'!$B$1:$E$59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'Spese_Rendiconto_2023'!$B$1:$BX$54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'Spese_Rendiconto_2023'!$B:$C</definedName>
  </definedNames>
  <calcPr fullCalcOnLoad="1"/>
</workbook>
</file>

<file path=xl/sharedStrings.xml><?xml version="1.0" encoding="utf-8"?>
<sst xmlns="http://schemas.openxmlformats.org/spreadsheetml/2006/main" count="870" uniqueCount="150">
  <si>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</si>
  <si>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</si>
  <si>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</si>
  <si>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</si>
  <si>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</si>
  <si>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</si>
  <si>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</si>
  <si>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</si>
  <si>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</si>
  <si>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</si>
  <si>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</si>
  <si>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</si>
  <si>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</si>
  <si>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</si>
  <si>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</si>
  <si>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</si>
  <si>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</si>
  <si>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</si>
  <si>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</si>
  <si>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</si>
  <si>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</si>
  <si>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</si>
  <si>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</si>
  <si>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</si>
  <si>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</si>
  <si>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</si>
  <si>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</si>
  <si>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</si>
  <si>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</si>
  <si>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</si>
  <si>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</si>
  <si>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</si>
  <si>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</si>
  <si>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</si>
  <si>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</si>
  <si>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</si>
  <si>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</si>
  <si>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</si>
  <si>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</si>
  <si>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</si>
  <si>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</si>
  <si>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</si>
  <si>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</si>
  <si>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</si>
  <si>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</si>
  <si>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</si>
  <si>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</si>
  <si>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</si>
  <si>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</si>
  <si>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</si>
  <si>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</si>
  <si>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</si>
  <si>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</si>
  <si>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</si>
  <si>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</si>
  <si>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</si>
  <si>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</si>
  <si>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</si>
  <si>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</si>
  <si>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</si>
  <si>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</si>
  <si>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</si>
  <si>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</si>
  <si>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</si>
  <si>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</si>
  <si>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</si>
  <si>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</si>
  <si>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</si>
  <si>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</si>
  <si>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</si>
  <si>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</si>
  <si>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</si>
  <si>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</si>
  <si>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</si>
  <si>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</si>
  <si>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</si>
  <si>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</si>
  <si>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</si>
  <si>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</si>
  <si>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</si>
  <si>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</si>
  <si>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</si>
  <si>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</si>
  <si>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</si>
  <si>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</si>
  <si>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</si>
  <si>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</si>
  <si>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</si>
  <si>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</si>
  <si>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</si>
  <si>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</si>
  <si>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</si>
  <si>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</si>
  <si>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</si>
  <si>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</si>
  <si>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</si>
  <si>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</si>
  <si>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</si>
  <si>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</si>
  <si>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</si>
  <si>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</si>
  <si>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</si>
  <si>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</si>
  <si>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</si>
  <si>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</si>
  <si>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</si>
  <si>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</si>
  <si>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</si>
  <si>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</si>
  <si>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</si>
  <si>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</si>
  <si>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</si>
  <si>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</si>
  <si>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</si>
  <si>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</si>
  <si>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</si>
  <si>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</si>
  <si>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</si>
  <si>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</si>
  <si>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</si>
  <si>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</si>
  <si>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</si>
  <si>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</si>
  <si>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</si>
  <si>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</si>
  <si>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</si>
  <si>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</si>
  <si>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</si>
  <si>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</si>
  <si>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</si>
  <si>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</si>
  <si>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</si>
  <si>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</si>
  <si>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</si>
  <si>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</si>
  <si>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</si>
  <si>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</si>
  <si>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</si>
  <si>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</si>
  <si>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</si>
  <si>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</si>
  <si>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</si>
  <si>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</si>
  <si>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</si>
  <si>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</si>
  <si>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</si>
  <si>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</si>
  <si>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</si>
  <si>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2023</t>
  </si>
  <si>
    <t>Fondo pluriennale vincolato per spese correnti e per incremento di attività finanziarie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</si>
</sst>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57368</v>
      </c>
      <c r="E5" s="38"/>
    </row>
    <row r="6" spans="2:5" ht="15">
      <c r="B6" s="8"/>
      <c r="C6" s="5" t="s">
        <v>5</v>
      </c>
      <c r="D6" s="39">
        <v>511915.91</v>
      </c>
      <c r="E6" s="40"/>
    </row>
    <row r="7" spans="2:5" ht="15">
      <c r="B7" s="8"/>
      <c r="C7" s="5" t="s">
        <v>6</v>
      </c>
      <c r="D7" s="39">
        <v>167338.74999999994</v>
      </c>
      <c r="E7" s="40"/>
    </row>
    <row r="8" spans="2:5" ht="15.75" thickBot="1">
      <c r="B8" s="9"/>
      <c r="C8" s="6" t="s">
        <v>7</v>
      </c>
      <c r="D8" s="41"/>
      <c r="E8" s="42">
        <v>829938.37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559661.37</v>
      </c>
      <c r="E10" s="45">
        <v>493278.58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160082.79</v>
      </c>
      <c r="E14" s="45">
        <v>160067.28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719744.16</v>
      </c>
      <c r="E16" s="51">
        <f>E10+E11+E12+E13+E14+E15</f>
        <v>653345.86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128239.20999999999</v>
      </c>
      <c r="E18" s="45">
        <v>121082.28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6000</v>
      </c>
      <c r="E20" s="59">
        <v>6000</v>
      </c>
    </row>
    <row r="21" spans="2:5" ht="15">
      <c r="B21" s="13">
        <v>20104</v>
      </c>
      <c r="C21" s="54" t="s">
        <v>10</v>
      </c>
      <c r="D21" s="39">
        <v>36000</v>
      </c>
      <c r="E21" s="45">
        <v>32836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170239.21</v>
      </c>
      <c r="E23" s="51">
        <f>E18+E19+E20+E21+E22</f>
        <v>159918.28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58493.04000000001</v>
      </c>
      <c r="E25" s="45">
        <v>57553.3</v>
      </c>
    </row>
    <row r="26" spans="2:5" ht="15">
      <c r="B26" s="13">
        <v>30200</v>
      </c>
      <c r="C26" s="54" t="s">
        <v>28</v>
      </c>
      <c r="D26" s="39">
        <v>195847.4</v>
      </c>
      <c r="E26" s="45">
        <v>339974.3400000001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>
        <v>2244.12</v>
      </c>
      <c r="E28" s="45">
        <v>2244.12</v>
      </c>
    </row>
    <row r="29" spans="2:5" ht="15">
      <c r="B29" s="13">
        <v>30500</v>
      </c>
      <c r="C29" s="54" t="s">
        <v>31</v>
      </c>
      <c r="D29" s="60">
        <v>21436.62</v>
      </c>
      <c r="E29" s="50">
        <v>12403.37</v>
      </c>
    </row>
    <row r="30" spans="2:5" ht="15.75" thickBot="1">
      <c r="B30" s="16">
        <v>30000</v>
      </c>
      <c r="C30" s="15" t="s">
        <v>32</v>
      </c>
      <c r="D30" s="48">
        <f>D25+D26+D27+D28+D29</f>
        <v>278021.18</v>
      </c>
      <c r="E30" s="51">
        <f>E25+E26+E27+E28+E29</f>
        <v>412175.13000000006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202000</v>
      </c>
      <c r="E33" s="59">
        <v>47987.11</v>
      </c>
    </row>
    <row r="34" spans="2:5" ht="15">
      <c r="B34" s="13">
        <v>40300</v>
      </c>
      <c r="C34" s="54" t="s">
        <v>37</v>
      </c>
      <c r="D34" s="61">
        <v>445888.85</v>
      </c>
      <c r="E34" s="45">
        <v>20702.23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35970.55</v>
      </c>
      <c r="E36" s="50">
        <v>35970.55</v>
      </c>
    </row>
    <row r="37" spans="2:5" ht="15.75" thickBot="1">
      <c r="B37" s="16">
        <v>40000</v>
      </c>
      <c r="C37" s="15" t="s">
        <v>40</v>
      </c>
      <c r="D37" s="48">
        <f>D32+D33+D34+D35+D36</f>
        <v>683859.4</v>
      </c>
      <c r="E37" s="51">
        <f>E32+E33+E34+E35+E36</f>
        <v>104659.89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199353.84</v>
      </c>
      <c r="E54" s="45">
        <v>199353.83999999997</v>
      </c>
    </row>
    <row r="55" spans="2:5" ht="15">
      <c r="B55" s="13">
        <v>90200</v>
      </c>
      <c r="C55" s="54" t="s">
        <v>62</v>
      </c>
      <c r="D55" s="61">
        <v>3202.16</v>
      </c>
      <c r="E55" s="62">
        <v>2801.13</v>
      </c>
    </row>
    <row r="56" spans="2:5" ht="15.75" thickBot="1">
      <c r="B56" s="16">
        <v>90000</v>
      </c>
      <c r="C56" s="15" t="s">
        <v>63</v>
      </c>
      <c r="D56" s="48">
        <f>D54+D55</f>
        <v>202556</v>
      </c>
      <c r="E56" s="51">
        <f>E54+E55</f>
        <v>202154.96999999997</v>
      </c>
    </row>
    <row r="57" spans="2:5" ht="16.5" thickBot="1" thickTop="1">
      <c r="B57" s="109" t="s">
        <v>64</v>
      </c>
      <c r="C57" s="110"/>
      <c r="D57" s="52">
        <f>D16+D23+D30+D37+D43+D49+D52+D56</f>
        <v>2054419.9500000002</v>
      </c>
      <c r="E57" s="55">
        <f>E16+E23+E30+E37+E43+E49+E52+E56</f>
        <v>1532254.13</v>
      </c>
    </row>
    <row r="58" spans="2:5" ht="16.5" thickBot="1" thickTop="1">
      <c r="B58" s="109" t="s">
        <v>65</v>
      </c>
      <c r="C58" s="110"/>
      <c r="D58" s="52">
        <f>D57+D5+D6+D7+D8</f>
        <v>2791042.6100000003</v>
      </c>
      <c r="E58" s="55">
        <f>E57+E5+E6+E7+E8</f>
        <v>2362192.5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IF((Spese_Rendiconto_2023!BV53+Spese_Rendiconto_2023!BW53-Entrate_Rendiconto_2023!D58)&gt;0,Spese_Rendiconto_2023!BV53+Spese_Rendiconto_2023!BW53-Entrate_Rendiconto_2023!D58,0)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192479.71999999997</v>
      </c>
      <c r="E10" s="89">
        <v>0</v>
      </c>
      <c r="F10" s="90">
        <v>178978.17999999996</v>
      </c>
      <c r="G10" s="88"/>
      <c r="H10" s="89"/>
      <c r="I10" s="90"/>
      <c r="J10" s="97">
        <v>31485.59</v>
      </c>
      <c r="K10" s="89">
        <v>0</v>
      </c>
      <c r="L10" s="101">
        <v>31485.589999999997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223965.30999999997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210463.76999999996</v>
      </c>
    </row>
    <row r="11" spans="2:76" ht="15">
      <c r="B11" s="13">
        <v>102</v>
      </c>
      <c r="C11" s="25" t="s">
        <v>92</v>
      </c>
      <c r="D11" s="88">
        <v>17569.31</v>
      </c>
      <c r="E11" s="89">
        <v>0</v>
      </c>
      <c r="F11" s="90">
        <v>17266.78</v>
      </c>
      <c r="G11" s="88"/>
      <c r="H11" s="89"/>
      <c r="I11" s="90"/>
      <c r="J11" s="97">
        <v>2187.45</v>
      </c>
      <c r="K11" s="89">
        <v>0</v>
      </c>
      <c r="L11" s="101">
        <v>2187.45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19756.760000000002</v>
      </c>
      <c r="BW11" s="77">
        <f t="shared" si="1"/>
        <v>0</v>
      </c>
      <c r="BX11" s="79">
        <f t="shared" si="2"/>
        <v>19454.23</v>
      </c>
    </row>
    <row r="12" spans="2:76" ht="15">
      <c r="B12" s="13">
        <v>103</v>
      </c>
      <c r="C12" s="25" t="s">
        <v>93</v>
      </c>
      <c r="D12" s="88">
        <v>291972.9799999999</v>
      </c>
      <c r="E12" s="89">
        <v>0</v>
      </c>
      <c r="F12" s="90">
        <v>322585.6699999999</v>
      </c>
      <c r="G12" s="88"/>
      <c r="H12" s="89"/>
      <c r="I12" s="90"/>
      <c r="J12" s="97">
        <v>52289.47999999999</v>
      </c>
      <c r="K12" s="89">
        <v>0</v>
      </c>
      <c r="L12" s="101">
        <v>53744.649999999994</v>
      </c>
      <c r="M12" s="91">
        <v>39929.740000000005</v>
      </c>
      <c r="N12" s="89">
        <v>0</v>
      </c>
      <c r="O12" s="90">
        <v>36577.16</v>
      </c>
      <c r="P12" s="91">
        <v>6291.75</v>
      </c>
      <c r="Q12" s="89">
        <v>0</v>
      </c>
      <c r="R12" s="90">
        <v>6386.25</v>
      </c>
      <c r="S12" s="91">
        <v>280.6</v>
      </c>
      <c r="T12" s="89">
        <v>0</v>
      </c>
      <c r="U12" s="90">
        <v>280.6</v>
      </c>
      <c r="V12" s="91"/>
      <c r="W12" s="89"/>
      <c r="X12" s="90"/>
      <c r="Y12" s="91">
        <v>1000.54</v>
      </c>
      <c r="Z12" s="89">
        <v>0</v>
      </c>
      <c r="AA12" s="90">
        <v>713.0400000000001</v>
      </c>
      <c r="AB12" s="91">
        <v>137354</v>
      </c>
      <c r="AC12" s="89">
        <v>0</v>
      </c>
      <c r="AD12" s="90">
        <v>145062.66</v>
      </c>
      <c r="AE12" s="91">
        <v>94290.88</v>
      </c>
      <c r="AF12" s="89">
        <v>0</v>
      </c>
      <c r="AG12" s="90">
        <v>92655.60999999999</v>
      </c>
      <c r="AH12" s="91">
        <v>2008.72</v>
      </c>
      <c r="AI12" s="89">
        <v>0</v>
      </c>
      <c r="AJ12" s="90">
        <v>2447.2200000000003</v>
      </c>
      <c r="AK12" s="91">
        <v>4701.799999999999</v>
      </c>
      <c r="AL12" s="89">
        <v>0</v>
      </c>
      <c r="AM12" s="90">
        <v>4717.120000000001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630120.4899999999</v>
      </c>
      <c r="BW12" s="77">
        <f t="shared" si="1"/>
        <v>0</v>
      </c>
      <c r="BX12" s="79">
        <f t="shared" si="2"/>
        <v>665169.9799999999</v>
      </c>
    </row>
    <row r="13" spans="2:76" ht="15">
      <c r="B13" s="13">
        <v>104</v>
      </c>
      <c r="C13" s="25" t="s">
        <v>19</v>
      </c>
      <c r="D13" s="88">
        <v>1801.19</v>
      </c>
      <c r="E13" s="89">
        <v>0</v>
      </c>
      <c r="F13" s="90">
        <v>2095.45</v>
      </c>
      <c r="G13" s="88"/>
      <c r="H13" s="89"/>
      <c r="I13" s="90"/>
      <c r="J13" s="97">
        <v>1622.6</v>
      </c>
      <c r="K13" s="89">
        <v>0</v>
      </c>
      <c r="L13" s="101">
        <v>0</v>
      </c>
      <c r="M13" s="91">
        <v>43928.810000000005</v>
      </c>
      <c r="N13" s="89">
        <v>0</v>
      </c>
      <c r="O13" s="90">
        <v>51458.14000000001</v>
      </c>
      <c r="P13" s="91">
        <v>3737.71</v>
      </c>
      <c r="Q13" s="89">
        <v>0</v>
      </c>
      <c r="R13" s="90">
        <v>3937.71</v>
      </c>
      <c r="S13" s="91">
        <v>17738.13</v>
      </c>
      <c r="T13" s="89">
        <v>0</v>
      </c>
      <c r="U13" s="90">
        <v>17000</v>
      </c>
      <c r="V13" s="91">
        <v>1100</v>
      </c>
      <c r="W13" s="89">
        <v>0</v>
      </c>
      <c r="X13" s="90">
        <v>1100</v>
      </c>
      <c r="Y13" s="91">
        <v>3600.64</v>
      </c>
      <c r="Z13" s="89">
        <v>0</v>
      </c>
      <c r="AA13" s="90">
        <v>3600.64</v>
      </c>
      <c r="AB13" s="91">
        <v>100</v>
      </c>
      <c r="AC13" s="89">
        <v>0</v>
      </c>
      <c r="AD13" s="90">
        <v>100</v>
      </c>
      <c r="AE13" s="91"/>
      <c r="AF13" s="89"/>
      <c r="AG13" s="90"/>
      <c r="AH13" s="91">
        <v>300</v>
      </c>
      <c r="AI13" s="89">
        <v>0</v>
      </c>
      <c r="AJ13" s="90">
        <v>300</v>
      </c>
      <c r="AK13" s="91">
        <v>38794.479999999996</v>
      </c>
      <c r="AL13" s="89">
        <v>0</v>
      </c>
      <c r="AM13" s="90">
        <v>39694.479999999996</v>
      </c>
      <c r="AN13" s="91"/>
      <c r="AO13" s="89"/>
      <c r="AP13" s="90"/>
      <c r="AQ13" s="91">
        <v>17616</v>
      </c>
      <c r="AR13" s="89">
        <v>0</v>
      </c>
      <c r="AS13" s="90">
        <v>17616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130339.56</v>
      </c>
      <c r="BW13" s="77">
        <f t="shared" si="1"/>
        <v>0</v>
      </c>
      <c r="BX13" s="79">
        <f t="shared" si="2"/>
        <v>136902.41999999998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>
        <v>0</v>
      </c>
      <c r="N16" s="89">
        <v>0</v>
      </c>
      <c r="O16" s="90">
        <v>0</v>
      </c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15137.95</v>
      </c>
      <c r="BM16" s="89">
        <v>0</v>
      </c>
      <c r="BN16" s="90">
        <v>15137.95</v>
      </c>
      <c r="BO16" s="91"/>
      <c r="BP16" s="89"/>
      <c r="BQ16" s="90"/>
      <c r="BR16" s="97"/>
      <c r="BS16" s="89"/>
      <c r="BT16" s="101"/>
      <c r="BU16" s="76"/>
      <c r="BV16" s="85">
        <f t="shared" si="0"/>
        <v>15137.95</v>
      </c>
      <c r="BW16" s="77">
        <f t="shared" si="1"/>
        <v>0</v>
      </c>
      <c r="BX16" s="79">
        <f t="shared" si="2"/>
        <v>15137.95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5903.67</v>
      </c>
      <c r="E18" s="89">
        <v>0</v>
      </c>
      <c r="F18" s="90">
        <v>6348.67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5903.67</v>
      </c>
      <c r="BW18" s="77">
        <f t="shared" si="1"/>
        <v>0</v>
      </c>
      <c r="BX18" s="79">
        <f t="shared" si="2"/>
        <v>6348.67</v>
      </c>
    </row>
    <row r="19" spans="2:76" ht="15">
      <c r="B19" s="13">
        <v>110</v>
      </c>
      <c r="C19" s="25" t="s">
        <v>98</v>
      </c>
      <c r="D19" s="88">
        <v>16074.34</v>
      </c>
      <c r="E19" s="89">
        <v>0</v>
      </c>
      <c r="F19" s="90">
        <v>15464.34</v>
      </c>
      <c r="G19" s="88"/>
      <c r="H19" s="89"/>
      <c r="I19" s="90"/>
      <c r="J19" s="97">
        <v>0</v>
      </c>
      <c r="K19" s="89">
        <v>0</v>
      </c>
      <c r="L19" s="101">
        <v>0</v>
      </c>
      <c r="M19" s="97">
        <v>2780.9</v>
      </c>
      <c r="N19" s="89">
        <v>0</v>
      </c>
      <c r="O19" s="101">
        <v>2780.9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18855.24</v>
      </c>
      <c r="BW19" s="77">
        <f t="shared" si="1"/>
        <v>0</v>
      </c>
      <c r="BX19" s="79">
        <f t="shared" si="2"/>
        <v>18245.24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525801.2099999998</v>
      </c>
      <c r="E20" s="78">
        <f t="shared" si="3"/>
        <v>0</v>
      </c>
      <c r="F20" s="79">
        <f t="shared" si="3"/>
        <v>542739.0899999999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87585.12</v>
      </c>
      <c r="K20" s="78">
        <f t="shared" si="3"/>
        <v>0</v>
      </c>
      <c r="L20" s="77">
        <f t="shared" si="3"/>
        <v>87417.68999999999</v>
      </c>
      <c r="M20" s="98">
        <f t="shared" si="3"/>
        <v>86639.45000000001</v>
      </c>
      <c r="N20" s="78">
        <f t="shared" si="3"/>
        <v>0</v>
      </c>
      <c r="O20" s="77">
        <f t="shared" si="3"/>
        <v>90816.20000000001</v>
      </c>
      <c r="P20" s="98">
        <f t="shared" si="3"/>
        <v>10029.46</v>
      </c>
      <c r="Q20" s="78">
        <f t="shared" si="3"/>
        <v>0</v>
      </c>
      <c r="R20" s="77">
        <f t="shared" si="3"/>
        <v>10323.96</v>
      </c>
      <c r="S20" s="98">
        <f t="shared" si="3"/>
        <v>18018.73</v>
      </c>
      <c r="T20" s="78">
        <f t="shared" si="3"/>
        <v>0</v>
      </c>
      <c r="U20" s="77">
        <f t="shared" si="3"/>
        <v>17280.6</v>
      </c>
      <c r="V20" s="98">
        <f t="shared" si="3"/>
        <v>1100</v>
      </c>
      <c r="W20" s="78">
        <f t="shared" si="3"/>
        <v>0</v>
      </c>
      <c r="X20" s="77">
        <f t="shared" si="3"/>
        <v>1100</v>
      </c>
      <c r="Y20" s="98">
        <f t="shared" si="3"/>
        <v>4601.18</v>
      </c>
      <c r="Z20" s="78">
        <f t="shared" si="3"/>
        <v>0</v>
      </c>
      <c r="AA20" s="77">
        <f t="shared" si="3"/>
        <v>4313.68</v>
      </c>
      <c r="AB20" s="98">
        <f t="shared" si="3"/>
        <v>137454</v>
      </c>
      <c r="AC20" s="78">
        <f t="shared" si="3"/>
        <v>0</v>
      </c>
      <c r="AD20" s="77">
        <f t="shared" si="3"/>
        <v>145162.66</v>
      </c>
      <c r="AE20" s="98">
        <f t="shared" si="3"/>
        <v>94290.88</v>
      </c>
      <c r="AF20" s="78">
        <f t="shared" si="3"/>
        <v>0</v>
      </c>
      <c r="AG20" s="77">
        <f t="shared" si="3"/>
        <v>92655.60999999999</v>
      </c>
      <c r="AH20" s="98">
        <f t="shared" si="3"/>
        <v>2308.7200000000003</v>
      </c>
      <c r="AI20" s="78">
        <f t="shared" si="3"/>
        <v>0</v>
      </c>
      <c r="AJ20" s="77">
        <f t="shared" si="3"/>
        <v>2747.2200000000003</v>
      </c>
      <c r="AK20" s="98">
        <f t="shared" si="3"/>
        <v>43496.28</v>
      </c>
      <c r="AL20" s="78">
        <f t="shared" si="3"/>
        <v>0</v>
      </c>
      <c r="AM20" s="77">
        <f t="shared" si="3"/>
        <v>44411.6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17616</v>
      </c>
      <c r="AR20" s="78">
        <f t="shared" si="3"/>
        <v>0</v>
      </c>
      <c r="AS20" s="77">
        <f t="shared" si="3"/>
        <v>17616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15137.95</v>
      </c>
      <c r="BM20" s="78">
        <f t="shared" si="3"/>
        <v>0</v>
      </c>
      <c r="BN20" s="77">
        <f t="shared" si="3"/>
        <v>15137.95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1044078.9799999999</v>
      </c>
      <c r="BW20" s="77">
        <f>BW10+BW11+BW12+BW13+BW14+BW15+BW16+BW17+BW18+BW19</f>
        <v>0</v>
      </c>
      <c r="BX20" s="95">
        <f>BX10+BX11+BX12+BX13+BX14+BX15+BX16+BX17+BX18+BX19</f>
        <v>1071722.2599999998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211654.78999999998</v>
      </c>
      <c r="E24" s="89">
        <v>136011.73</v>
      </c>
      <c r="F24" s="90">
        <v>166011.38999999998</v>
      </c>
      <c r="G24" s="88"/>
      <c r="H24" s="89"/>
      <c r="I24" s="90"/>
      <c r="J24" s="97">
        <v>6390.43</v>
      </c>
      <c r="K24" s="89">
        <v>0</v>
      </c>
      <c r="L24" s="101">
        <v>6390.43</v>
      </c>
      <c r="M24" s="97">
        <v>79255.75</v>
      </c>
      <c r="N24" s="89">
        <v>410060.26</v>
      </c>
      <c r="O24" s="101">
        <v>104683.61</v>
      </c>
      <c r="P24" s="97"/>
      <c r="Q24" s="89"/>
      <c r="R24" s="101"/>
      <c r="S24" s="97">
        <v>0</v>
      </c>
      <c r="T24" s="89">
        <v>0</v>
      </c>
      <c r="U24" s="101">
        <v>0</v>
      </c>
      <c r="V24" s="97"/>
      <c r="W24" s="89"/>
      <c r="X24" s="101"/>
      <c r="Y24" s="97">
        <v>38237.82000000001</v>
      </c>
      <c r="Z24" s="89">
        <v>125993.37999999999</v>
      </c>
      <c r="AA24" s="101">
        <v>38237.82</v>
      </c>
      <c r="AB24" s="97">
        <v>17722.67</v>
      </c>
      <c r="AC24" s="89">
        <v>0</v>
      </c>
      <c r="AD24" s="101">
        <v>30548.78</v>
      </c>
      <c r="AE24" s="97">
        <v>47270.47</v>
      </c>
      <c r="AF24" s="89">
        <v>0</v>
      </c>
      <c r="AG24" s="101">
        <v>70863.31</v>
      </c>
      <c r="AH24" s="97">
        <v>0</v>
      </c>
      <c r="AI24" s="89">
        <v>0</v>
      </c>
      <c r="AJ24" s="101">
        <v>0</v>
      </c>
      <c r="AK24" s="97">
        <v>104941.79000000001</v>
      </c>
      <c r="AL24" s="89">
        <v>0</v>
      </c>
      <c r="AM24" s="101">
        <v>62974.04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505473.72</v>
      </c>
      <c r="BW24" s="77">
        <f t="shared" si="4"/>
        <v>672065.37</v>
      </c>
      <c r="BX24" s="79">
        <f t="shared" si="4"/>
        <v>479709.38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>
        <v>1400</v>
      </c>
      <c r="N25" s="89">
        <v>0</v>
      </c>
      <c r="O25" s="101">
        <v>21400</v>
      </c>
      <c r="P25" s="97">
        <v>0</v>
      </c>
      <c r="Q25" s="89">
        <v>0</v>
      </c>
      <c r="R25" s="101">
        <v>0</v>
      </c>
      <c r="S25" s="97">
        <v>0</v>
      </c>
      <c r="T25" s="89">
        <v>0</v>
      </c>
      <c r="U25" s="101">
        <v>6000</v>
      </c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1400</v>
      </c>
      <c r="BW25" s="77">
        <f t="shared" si="4"/>
        <v>0</v>
      </c>
      <c r="BX25" s="79">
        <f t="shared" si="4"/>
        <v>27400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>
        <v>7833.04</v>
      </c>
      <c r="N27" s="89">
        <v>0</v>
      </c>
      <c r="O27" s="101">
        <v>7452.4</v>
      </c>
      <c r="P27" s="97"/>
      <c r="Q27" s="89"/>
      <c r="R27" s="101"/>
      <c r="S27" s="97">
        <v>12196</v>
      </c>
      <c r="T27" s="89">
        <v>0</v>
      </c>
      <c r="U27" s="101">
        <v>12196</v>
      </c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1159</v>
      </c>
      <c r="AF27" s="89">
        <v>0</v>
      </c>
      <c r="AG27" s="101">
        <v>1159</v>
      </c>
      <c r="AH27" s="97">
        <v>0</v>
      </c>
      <c r="AI27" s="89">
        <v>0</v>
      </c>
      <c r="AJ27" s="101">
        <v>0</v>
      </c>
      <c r="AK27" s="97">
        <v>1279.27</v>
      </c>
      <c r="AL27" s="89">
        <v>0</v>
      </c>
      <c r="AM27" s="101">
        <v>1279.27</v>
      </c>
      <c r="AN27" s="97"/>
      <c r="AO27" s="89"/>
      <c r="AP27" s="101"/>
      <c r="AQ27" s="97">
        <v>0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22467.31</v>
      </c>
      <c r="BW27" s="77">
        <f t="shared" si="4"/>
        <v>0</v>
      </c>
      <c r="BX27" s="79">
        <f t="shared" si="4"/>
        <v>22086.670000000002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211654.78999999998</v>
      </c>
      <c r="E28" s="78">
        <f t="shared" si="5"/>
        <v>136011.73</v>
      </c>
      <c r="F28" s="79">
        <f t="shared" si="5"/>
        <v>166011.38999999998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6390.43</v>
      </c>
      <c r="K28" s="78">
        <f t="shared" si="5"/>
        <v>0</v>
      </c>
      <c r="L28" s="77">
        <f t="shared" si="5"/>
        <v>6390.43</v>
      </c>
      <c r="M28" s="98">
        <f t="shared" si="5"/>
        <v>88488.79</v>
      </c>
      <c r="N28" s="78">
        <f t="shared" si="5"/>
        <v>410060.26</v>
      </c>
      <c r="O28" s="77">
        <f t="shared" si="5"/>
        <v>133536.01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12196</v>
      </c>
      <c r="T28" s="78">
        <f t="shared" si="5"/>
        <v>0</v>
      </c>
      <c r="U28" s="77">
        <f t="shared" si="5"/>
        <v>18196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38237.82000000001</v>
      </c>
      <c r="Z28" s="78">
        <f t="shared" si="5"/>
        <v>125993.37999999999</v>
      </c>
      <c r="AA28" s="77">
        <f t="shared" si="5"/>
        <v>38237.82</v>
      </c>
      <c r="AB28" s="98">
        <f t="shared" si="5"/>
        <v>17722.67</v>
      </c>
      <c r="AC28" s="78">
        <f t="shared" si="5"/>
        <v>0</v>
      </c>
      <c r="AD28" s="77">
        <f t="shared" si="5"/>
        <v>30548.78</v>
      </c>
      <c r="AE28" s="98">
        <f t="shared" si="5"/>
        <v>48429.47</v>
      </c>
      <c r="AF28" s="78">
        <f t="shared" si="5"/>
        <v>0</v>
      </c>
      <c r="AG28" s="77">
        <f t="shared" si="5"/>
        <v>72022.31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106221.06000000001</v>
      </c>
      <c r="AL28" s="78">
        <f t="shared" si="6"/>
        <v>0</v>
      </c>
      <c r="AM28" s="77">
        <f t="shared" si="6"/>
        <v>64253.31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529341.03</v>
      </c>
      <c r="BW28" s="77">
        <f>BW23+BW24+BW25+BW26+BW27</f>
        <v>672065.37</v>
      </c>
      <c r="BX28" s="95">
        <f>BX23+BX24+BX25+BX26+BX27</f>
        <v>529196.05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>
        <v>0</v>
      </c>
      <c r="W31" s="89">
        <v>0</v>
      </c>
      <c r="X31" s="101">
        <v>0</v>
      </c>
      <c r="Y31" s="97"/>
      <c r="Z31" s="89"/>
      <c r="AA31" s="101"/>
      <c r="AB31" s="97">
        <v>0</v>
      </c>
      <c r="AC31" s="89">
        <v>0</v>
      </c>
      <c r="AD31" s="101">
        <v>0</v>
      </c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>
        <v>0</v>
      </c>
      <c r="N34" s="89">
        <v>0</v>
      </c>
      <c r="O34" s="101">
        <v>0</v>
      </c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33497.35</v>
      </c>
      <c r="BM40" s="89">
        <v>0</v>
      </c>
      <c r="BN40" s="101">
        <v>33497.35</v>
      </c>
      <c r="BO40" s="97"/>
      <c r="BP40" s="89"/>
      <c r="BQ40" s="101"/>
      <c r="BR40" s="97"/>
      <c r="BS40" s="89"/>
      <c r="BT40" s="101"/>
      <c r="BU40" s="76"/>
      <c r="BV40" s="85">
        <f t="shared" si="10"/>
        <v>33497.35</v>
      </c>
      <c r="BW40" s="77">
        <f t="shared" si="10"/>
        <v>0</v>
      </c>
      <c r="BX40" s="79">
        <f t="shared" si="10"/>
        <v>33497.35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33497.35</v>
      </c>
      <c r="BM42" s="78">
        <f t="shared" si="12"/>
        <v>0</v>
      </c>
      <c r="BN42" s="77">
        <f t="shared" si="12"/>
        <v>33497.35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33497.35</v>
      </c>
      <c r="BW42" s="77">
        <f>BW38+BW39+BW40+BW41</f>
        <v>0</v>
      </c>
      <c r="BX42" s="95">
        <f>BX38+BX39+BX40+BX41</f>
        <v>33497.35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199353.84</v>
      </c>
      <c r="BS49" s="89">
        <v>0</v>
      </c>
      <c r="BT49" s="101">
        <v>195213</v>
      </c>
      <c r="BU49" s="76"/>
      <c r="BV49" s="85">
        <f aca="true" t="shared" si="15" ref="BV49:BX50">D49+G49+J49+M49+P49+S49+V49+Y49+AB49+AE49+AH49+AK49+AN49+AQ49+AT49+AW49+AZ49+BC49+BF49+BI49+BL49+BO49+BR49</f>
        <v>199353.84</v>
      </c>
      <c r="BW49" s="77">
        <f t="shared" si="15"/>
        <v>0</v>
      </c>
      <c r="BX49" s="79">
        <f t="shared" si="15"/>
        <v>195213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3202.16</v>
      </c>
      <c r="BS50" s="89">
        <v>0</v>
      </c>
      <c r="BT50" s="101">
        <v>3248.71</v>
      </c>
      <c r="BU50" s="76"/>
      <c r="BV50" s="85">
        <f t="shared" si="15"/>
        <v>3202.16</v>
      </c>
      <c r="BW50" s="77">
        <f t="shared" si="15"/>
        <v>0</v>
      </c>
      <c r="BX50" s="79">
        <f t="shared" si="15"/>
        <v>3248.71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202556</v>
      </c>
      <c r="BS51" s="78">
        <f>BS49+BS50</f>
        <v>0</v>
      </c>
      <c r="BT51" s="77">
        <f>BT49+BT50</f>
        <v>198461.71</v>
      </c>
      <c r="BU51" s="85"/>
      <c r="BV51" s="85">
        <f>BV49+BV50</f>
        <v>202556</v>
      </c>
      <c r="BW51" s="77">
        <f>BW49+BW50</f>
        <v>0</v>
      </c>
      <c r="BX51" s="95">
        <f>BX49+BX50</f>
        <v>198461.71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737455.9999999998</v>
      </c>
      <c r="E53" s="86">
        <f t="shared" si="18"/>
        <v>136011.73</v>
      </c>
      <c r="F53" s="86">
        <f t="shared" si="18"/>
        <v>708750.4799999999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93975.54999999999</v>
      </c>
      <c r="K53" s="86">
        <f t="shared" si="18"/>
        <v>0</v>
      </c>
      <c r="L53" s="86">
        <f t="shared" si="18"/>
        <v>93808.12</v>
      </c>
      <c r="M53" s="86">
        <f t="shared" si="18"/>
        <v>175128.24</v>
      </c>
      <c r="N53" s="86">
        <f t="shared" si="18"/>
        <v>410060.26</v>
      </c>
      <c r="O53" s="86">
        <f t="shared" si="18"/>
        <v>224352.21000000002</v>
      </c>
      <c r="P53" s="86">
        <f t="shared" si="18"/>
        <v>10029.46</v>
      </c>
      <c r="Q53" s="86">
        <f t="shared" si="18"/>
        <v>0</v>
      </c>
      <c r="R53" s="86">
        <f t="shared" si="18"/>
        <v>10323.96</v>
      </c>
      <c r="S53" s="86">
        <f t="shared" si="18"/>
        <v>30214.73</v>
      </c>
      <c r="T53" s="86">
        <f t="shared" si="18"/>
        <v>0</v>
      </c>
      <c r="U53" s="86">
        <f t="shared" si="18"/>
        <v>35476.6</v>
      </c>
      <c r="V53" s="86">
        <f t="shared" si="18"/>
        <v>1100</v>
      </c>
      <c r="W53" s="86">
        <f t="shared" si="18"/>
        <v>0</v>
      </c>
      <c r="X53" s="86">
        <f t="shared" si="18"/>
        <v>1100</v>
      </c>
      <c r="Y53" s="86">
        <f t="shared" si="18"/>
        <v>42839.00000000001</v>
      </c>
      <c r="Z53" s="86">
        <f t="shared" si="18"/>
        <v>125993.37999999999</v>
      </c>
      <c r="AA53" s="86">
        <f t="shared" si="18"/>
        <v>42551.5</v>
      </c>
      <c r="AB53" s="86">
        <f t="shared" si="18"/>
        <v>155176.66999999998</v>
      </c>
      <c r="AC53" s="86">
        <f t="shared" si="18"/>
        <v>0</v>
      </c>
      <c r="AD53" s="86">
        <f t="shared" si="18"/>
        <v>175711.44</v>
      </c>
      <c r="AE53" s="86">
        <f t="shared" si="18"/>
        <v>142720.35</v>
      </c>
      <c r="AF53" s="86">
        <f t="shared" si="18"/>
        <v>0</v>
      </c>
      <c r="AG53" s="86">
        <f t="shared" si="18"/>
        <v>164677.91999999998</v>
      </c>
      <c r="AH53" s="86">
        <f t="shared" si="18"/>
        <v>2308.7200000000003</v>
      </c>
      <c r="AI53" s="86">
        <f t="shared" si="18"/>
        <v>0</v>
      </c>
      <c r="AJ53" s="86">
        <f aca="true" t="shared" si="19" ref="AJ53:BT53">AJ20+AJ28+AJ35+AJ42+AJ46+AJ51</f>
        <v>2747.2200000000003</v>
      </c>
      <c r="AK53" s="86">
        <f t="shared" si="19"/>
        <v>149717.34000000003</v>
      </c>
      <c r="AL53" s="86">
        <f t="shared" si="19"/>
        <v>0</v>
      </c>
      <c r="AM53" s="86">
        <f t="shared" si="19"/>
        <v>108664.91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17616</v>
      </c>
      <c r="AR53" s="86">
        <f t="shared" si="19"/>
        <v>0</v>
      </c>
      <c r="AS53" s="86">
        <f t="shared" si="19"/>
        <v>17616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48635.3</v>
      </c>
      <c r="BM53" s="86">
        <f t="shared" si="19"/>
        <v>0</v>
      </c>
      <c r="BN53" s="86">
        <f t="shared" si="19"/>
        <v>48635.3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202556</v>
      </c>
      <c r="BS53" s="86">
        <f t="shared" si="19"/>
        <v>0</v>
      </c>
      <c r="BT53" s="86">
        <f t="shared" si="19"/>
        <v>198461.71</v>
      </c>
      <c r="BU53" s="86">
        <f>BU8</f>
        <v>0</v>
      </c>
      <c r="BV53" s="102">
        <f>BV8+BV20+BV28+BV35+BV42+BV46+BV51</f>
        <v>1809473.3599999999</v>
      </c>
      <c r="BW53" s="87">
        <f>BW20+BW28+BW35+BW42+BW46+BW51</f>
        <v>672065.37</v>
      </c>
      <c r="BX53" s="87">
        <f>BX20+BX28+BX35+BX42+BX46+BX51</f>
        <v>1832877.3699999999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IF((Spese_Rendiconto_2023!BV53+Spese_Rendiconto_2023!BW53-Entrate_Rendiconto_2023!D58)&lt;0,Entrate_Rendiconto_2023!D58-Spese_Rendiconto_2023!BV53-Spese_Rendiconto_2023!BW53,0)</f>
        <v>309503.88000000047</v>
      </c>
      <c r="BW54" s="93"/>
      <c r="BX54" s="94">
        <f>IF((Spese_Rendiconto_2023!BX53-Entrate_Rendiconto_2023!E58)&lt;0,Entrate_Rendiconto_2023!E58-Spese_Rendiconto_2023!BX53,0)</f>
        <v>529315.1300000001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2024-04-18T07:09:02Z</dcterms:modified>
  <cp:category/>
  <cp:version/>
  <cp:contentType/>
  <cp:contentStatus/>
</cp:coreProperties>
</file>