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<sst xmlns="http://schemas.openxmlformats.org/spreadsheetml/2006/main" count="870" uniqueCount="151">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</sst>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1569172.67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770300</v>
      </c>
      <c r="E10" s="45">
        <v>1003321.96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382000</v>
      </c>
      <c r="E14" s="45">
        <v>382000.4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1152300</v>
      </c>
      <c r="E16" s="51">
        <f>E10+E11+E12+E13+E14+E15</f>
        <v>1385322.3599999999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30922</v>
      </c>
      <c r="E18" s="45">
        <v>30922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5500</v>
      </c>
      <c r="E20" s="59">
        <v>5500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36422</v>
      </c>
      <c r="E23" s="51">
        <f>E18+E19+E20+E21+E22</f>
        <v>36422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463688</v>
      </c>
      <c r="E25" s="45">
        <v>493976.1</v>
      </c>
    </row>
    <row r="26" spans="2:5" ht="15">
      <c r="B26" s="13">
        <v>30200</v>
      </c>
      <c r="C26" s="54" t="s">
        <v>28</v>
      </c>
      <c r="D26" s="39">
        <v>9232</v>
      </c>
      <c r="E26" s="45">
        <v>56984.369999999995</v>
      </c>
    </row>
    <row r="27" spans="2:5" ht="15">
      <c r="B27" s="13">
        <v>30300</v>
      </c>
      <c r="C27" s="54" t="s">
        <v>29</v>
      </c>
      <c r="D27" s="39">
        <v>100</v>
      </c>
      <c r="E27" s="45">
        <v>100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99803.6</v>
      </c>
      <c r="E29" s="50">
        <v>112596.93</v>
      </c>
    </row>
    <row r="30" spans="2:5" ht="15.75" thickBot="1">
      <c r="B30" s="16">
        <v>30000</v>
      </c>
      <c r="C30" s="15" t="s">
        <v>32</v>
      </c>
      <c r="D30" s="48">
        <f>D25+D26+D27+D28+D29</f>
        <v>572823.6</v>
      </c>
      <c r="E30" s="51">
        <f>E25+E26+E27+E28+E29</f>
        <v>663657.3999999999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395080.41000000003</v>
      </c>
      <c r="E33" s="59">
        <v>667355.97</v>
      </c>
    </row>
    <row r="34" spans="2:5" ht="15">
      <c r="B34" s="13">
        <v>40300</v>
      </c>
      <c r="C34" s="54" t="s">
        <v>37</v>
      </c>
      <c r="D34" s="61">
        <v>900</v>
      </c>
      <c r="E34" s="45">
        <v>900</v>
      </c>
    </row>
    <row r="35" spans="2:5" ht="15">
      <c r="B35" s="13">
        <v>40400</v>
      </c>
      <c r="C35" s="54" t="s">
        <v>38</v>
      </c>
      <c r="D35" s="39">
        <v>105800</v>
      </c>
      <c r="E35" s="45">
        <v>116880</v>
      </c>
    </row>
    <row r="36" spans="2:5" ht="15">
      <c r="B36" s="13">
        <v>40500</v>
      </c>
      <c r="C36" s="54" t="s">
        <v>39</v>
      </c>
      <c r="D36" s="49">
        <v>85130.02</v>
      </c>
      <c r="E36" s="50">
        <v>85130.02</v>
      </c>
    </row>
    <row r="37" spans="2:5" ht="15.75" thickBot="1">
      <c r="B37" s="16">
        <v>40000</v>
      </c>
      <c r="C37" s="15" t="s">
        <v>40</v>
      </c>
      <c r="D37" s="48">
        <f>D32+D33+D34+D35+D36</f>
        <v>586910.43</v>
      </c>
      <c r="E37" s="51">
        <f>E32+E33+E34+E35+E36</f>
        <v>870265.99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708854.78</v>
      </c>
      <c r="E51" s="62">
        <v>708854.78</v>
      </c>
    </row>
    <row r="52" spans="2:5" ht="15.75" thickBot="1">
      <c r="B52" s="16">
        <v>70000</v>
      </c>
      <c r="C52" s="15" t="s">
        <v>58</v>
      </c>
      <c r="D52" s="48">
        <f>D51</f>
        <v>708854.78</v>
      </c>
      <c r="E52" s="51">
        <f>E51</f>
        <v>708854.78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348049.37</v>
      </c>
      <c r="E54" s="45">
        <v>371745.16000000003</v>
      </c>
    </row>
    <row r="55" spans="2:5" ht="15">
      <c r="B55" s="13">
        <v>90200</v>
      </c>
      <c r="C55" s="54" t="s">
        <v>62</v>
      </c>
      <c r="D55" s="61">
        <v>62000</v>
      </c>
      <c r="E55" s="62">
        <v>71355.85</v>
      </c>
    </row>
    <row r="56" spans="2:5" ht="15.75" thickBot="1">
      <c r="B56" s="16">
        <v>90000</v>
      </c>
      <c r="C56" s="15" t="s">
        <v>63</v>
      </c>
      <c r="D56" s="48">
        <f>D54+D55</f>
        <v>410049.37</v>
      </c>
      <c r="E56" s="51">
        <f>E54+E55</f>
        <v>443101.01</v>
      </c>
    </row>
    <row r="57" spans="2:5" ht="16.5" thickBot="1" thickTop="1">
      <c r="B57" s="109" t="s">
        <v>64</v>
      </c>
      <c r="C57" s="110"/>
      <c r="D57" s="52">
        <f>D16+D23+D30+D37+D43+D49+D52+D56</f>
        <v>3467360.1800000006</v>
      </c>
      <c r="E57" s="55">
        <f>E16+E23+E30+E37+E43+E49+E52+E56</f>
        <v>4107623.54</v>
      </c>
    </row>
    <row r="58" spans="2:5" ht="16.5" thickBot="1" thickTop="1">
      <c r="B58" s="109" t="s">
        <v>65</v>
      </c>
      <c r="C58" s="110"/>
      <c r="D58" s="52">
        <f>D57+D5+D6+D7+D8</f>
        <v>3467360.1800000006</v>
      </c>
      <c r="E58" s="55">
        <f>E57+E5+E6+E7+E8</f>
        <v>5676796.21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770000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382000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1152000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27922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27922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463688</v>
      </c>
      <c r="E25" s="45"/>
    </row>
    <row r="26" spans="2:5" ht="15">
      <c r="B26" s="13">
        <v>30200</v>
      </c>
      <c r="C26" s="54" t="s">
        <v>28</v>
      </c>
      <c r="D26" s="39">
        <v>9232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99803.6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572823.6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63950</v>
      </c>
      <c r="E33" s="59"/>
    </row>
    <row r="34" spans="2:5" ht="15">
      <c r="B34" s="13">
        <v>40300</v>
      </c>
      <c r="C34" s="54" t="s">
        <v>37</v>
      </c>
      <c r="D34" s="61">
        <v>900</v>
      </c>
      <c r="E34" s="45"/>
    </row>
    <row r="35" spans="2:5" ht="15">
      <c r="B35" s="13">
        <v>40400</v>
      </c>
      <c r="C35" s="54" t="s">
        <v>38</v>
      </c>
      <c r="D35" s="39">
        <v>300</v>
      </c>
      <c r="E35" s="45"/>
    </row>
    <row r="36" spans="2:5" ht="15">
      <c r="B36" s="13">
        <v>40500</v>
      </c>
      <c r="C36" s="54" t="s">
        <v>39</v>
      </c>
      <c r="D36" s="49">
        <v>18000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83150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425312.87</v>
      </c>
      <c r="E51" s="62"/>
    </row>
    <row r="52" spans="2:5" ht="15.75" thickBot="1">
      <c r="B52" s="16">
        <v>70000</v>
      </c>
      <c r="C52" s="15" t="s">
        <v>58</v>
      </c>
      <c r="D52" s="48">
        <f>D51</f>
        <v>425312.87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348049.37</v>
      </c>
      <c r="E54" s="45"/>
    </row>
    <row r="55" spans="2:5" ht="15">
      <c r="B55" s="13">
        <v>90200</v>
      </c>
      <c r="C55" s="54" t="s">
        <v>62</v>
      </c>
      <c r="D55" s="61">
        <v>62000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410049.37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2671257.8400000003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2671257.8400000003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770000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382000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1152000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27922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27922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463688</v>
      </c>
      <c r="E25" s="45"/>
    </row>
    <row r="26" spans="2:5" ht="15">
      <c r="B26" s="13">
        <v>30200</v>
      </c>
      <c r="C26" s="54" t="s">
        <v>28</v>
      </c>
      <c r="D26" s="39">
        <v>9232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99803.6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572823.6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58950</v>
      </c>
      <c r="E33" s="59"/>
    </row>
    <row r="34" spans="2:5" ht="15">
      <c r="B34" s="13">
        <v>40300</v>
      </c>
      <c r="C34" s="54" t="s">
        <v>37</v>
      </c>
      <c r="D34" s="61">
        <v>900</v>
      </c>
      <c r="E34" s="45"/>
    </row>
    <row r="35" spans="2:5" ht="15">
      <c r="B35" s="13">
        <v>40400</v>
      </c>
      <c r="C35" s="54" t="s">
        <v>38</v>
      </c>
      <c r="D35" s="39">
        <v>300</v>
      </c>
      <c r="E35" s="45"/>
    </row>
    <row r="36" spans="2:5" ht="15">
      <c r="B36" s="13">
        <v>40500</v>
      </c>
      <c r="C36" s="54" t="s">
        <v>39</v>
      </c>
      <c r="D36" s="49">
        <v>18000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78150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425312.87</v>
      </c>
      <c r="E51" s="62"/>
    </row>
    <row r="52" spans="2:5" ht="15.75" thickBot="1">
      <c r="B52" s="16">
        <v>70000</v>
      </c>
      <c r="C52" s="15" t="s">
        <v>58</v>
      </c>
      <c r="D52" s="48">
        <f>D51</f>
        <v>425312.87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348049.37</v>
      </c>
      <c r="E54" s="45"/>
    </row>
    <row r="55" spans="2:5" ht="15">
      <c r="B55" s="13">
        <v>90200</v>
      </c>
      <c r="C55" s="54" t="s">
        <v>62</v>
      </c>
      <c r="D55" s="61">
        <v>62000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410049.37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2666257.8400000003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2666257.8400000003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276023.06000000006</v>
      </c>
      <c r="E10" s="89">
        <v>0</v>
      </c>
      <c r="F10" s="90">
        <v>290442.1100000001</v>
      </c>
      <c r="G10" s="88"/>
      <c r="H10" s="89"/>
      <c r="I10" s="90"/>
      <c r="J10" s="97">
        <v>105516</v>
      </c>
      <c r="K10" s="89">
        <v>0</v>
      </c>
      <c r="L10" s="101">
        <v>106761.95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57300</v>
      </c>
      <c r="AF10" s="89">
        <v>0</v>
      </c>
      <c r="AG10" s="90">
        <v>60392.799999999996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438839.06000000006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457596.8600000001</v>
      </c>
    </row>
    <row r="11" spans="2:76" ht="15">
      <c r="B11" s="13">
        <v>102</v>
      </c>
      <c r="C11" s="25" t="s">
        <v>92</v>
      </c>
      <c r="D11" s="88">
        <v>23003.64</v>
      </c>
      <c r="E11" s="89">
        <v>0</v>
      </c>
      <c r="F11" s="90">
        <v>24193.19</v>
      </c>
      <c r="G11" s="88"/>
      <c r="H11" s="89"/>
      <c r="I11" s="90"/>
      <c r="J11" s="97">
        <v>7100</v>
      </c>
      <c r="K11" s="89">
        <v>0</v>
      </c>
      <c r="L11" s="101">
        <v>7184.93</v>
      </c>
      <c r="M11" s="91">
        <v>0</v>
      </c>
      <c r="N11" s="89">
        <v>0</v>
      </c>
      <c r="O11" s="90">
        <v>0</v>
      </c>
      <c r="P11" s="91">
        <v>0</v>
      </c>
      <c r="Q11" s="89">
        <v>0</v>
      </c>
      <c r="R11" s="90">
        <v>0</v>
      </c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3800</v>
      </c>
      <c r="AF11" s="89">
        <v>0</v>
      </c>
      <c r="AG11" s="90">
        <v>4106.66</v>
      </c>
      <c r="AH11" s="91"/>
      <c r="AI11" s="89"/>
      <c r="AJ11" s="90"/>
      <c r="AK11" s="91">
        <v>0</v>
      </c>
      <c r="AL11" s="89">
        <v>0</v>
      </c>
      <c r="AM11" s="90">
        <v>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33903.64</v>
      </c>
      <c r="BW11" s="77">
        <f t="shared" si="1"/>
        <v>0</v>
      </c>
      <c r="BX11" s="79">
        <f t="shared" si="2"/>
        <v>35484.78</v>
      </c>
    </row>
    <row r="12" spans="2:76" ht="15">
      <c r="B12" s="13">
        <v>103</v>
      </c>
      <c r="C12" s="25" t="s">
        <v>93</v>
      </c>
      <c r="D12" s="88">
        <v>238433.67</v>
      </c>
      <c r="E12" s="89">
        <v>0</v>
      </c>
      <c r="F12" s="90">
        <v>287918.8900000001</v>
      </c>
      <c r="G12" s="88"/>
      <c r="H12" s="89"/>
      <c r="I12" s="90"/>
      <c r="J12" s="97">
        <v>22050</v>
      </c>
      <c r="K12" s="89">
        <v>0</v>
      </c>
      <c r="L12" s="101">
        <v>32458.17</v>
      </c>
      <c r="M12" s="91">
        <v>171077</v>
      </c>
      <c r="N12" s="89">
        <v>0</v>
      </c>
      <c r="O12" s="90">
        <v>231124.76000000004</v>
      </c>
      <c r="P12" s="91">
        <v>21700</v>
      </c>
      <c r="Q12" s="89">
        <v>0</v>
      </c>
      <c r="R12" s="90">
        <v>29349.81</v>
      </c>
      <c r="S12" s="91">
        <v>28380</v>
      </c>
      <c r="T12" s="89">
        <v>0</v>
      </c>
      <c r="U12" s="90">
        <v>42696.05</v>
      </c>
      <c r="V12" s="91">
        <v>7000</v>
      </c>
      <c r="W12" s="89">
        <v>0</v>
      </c>
      <c r="X12" s="90">
        <v>7926.59</v>
      </c>
      <c r="Y12" s="91">
        <v>1300</v>
      </c>
      <c r="Z12" s="89">
        <v>0</v>
      </c>
      <c r="AA12" s="90">
        <v>1300</v>
      </c>
      <c r="AB12" s="91">
        <v>255950</v>
      </c>
      <c r="AC12" s="89">
        <v>0</v>
      </c>
      <c r="AD12" s="90">
        <v>314468.30000000005</v>
      </c>
      <c r="AE12" s="91">
        <v>205800</v>
      </c>
      <c r="AF12" s="89">
        <v>0</v>
      </c>
      <c r="AG12" s="90">
        <v>265999.61</v>
      </c>
      <c r="AH12" s="91">
        <v>600</v>
      </c>
      <c r="AI12" s="89">
        <v>0</v>
      </c>
      <c r="AJ12" s="90">
        <v>600</v>
      </c>
      <c r="AK12" s="91">
        <v>16600</v>
      </c>
      <c r="AL12" s="89">
        <v>0</v>
      </c>
      <c r="AM12" s="90">
        <v>35532.09</v>
      </c>
      <c r="AN12" s="91"/>
      <c r="AO12" s="89"/>
      <c r="AP12" s="90"/>
      <c r="AQ12" s="91">
        <v>8800</v>
      </c>
      <c r="AR12" s="89">
        <v>0</v>
      </c>
      <c r="AS12" s="90">
        <v>8878.48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977690.67</v>
      </c>
      <c r="BW12" s="77">
        <f t="shared" si="1"/>
        <v>0</v>
      </c>
      <c r="BX12" s="79">
        <f t="shared" si="2"/>
        <v>1258252.7500000002</v>
      </c>
    </row>
    <row r="13" spans="2:76" ht="15">
      <c r="B13" s="13">
        <v>104</v>
      </c>
      <c r="C13" s="25" t="s">
        <v>19</v>
      </c>
      <c r="D13" s="88">
        <v>32410</v>
      </c>
      <c r="E13" s="89">
        <v>0</v>
      </c>
      <c r="F13" s="90">
        <v>32420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3800</v>
      </c>
      <c r="N13" s="89">
        <v>0</v>
      </c>
      <c r="O13" s="90">
        <v>3800</v>
      </c>
      <c r="P13" s="91">
        <v>3200</v>
      </c>
      <c r="Q13" s="89">
        <v>0</v>
      </c>
      <c r="R13" s="90">
        <v>3200</v>
      </c>
      <c r="S13" s="91">
        <v>8000</v>
      </c>
      <c r="T13" s="89">
        <v>0</v>
      </c>
      <c r="U13" s="90">
        <v>10370</v>
      </c>
      <c r="V13" s="91">
        <v>3500</v>
      </c>
      <c r="W13" s="89">
        <v>0</v>
      </c>
      <c r="X13" s="90">
        <v>3500</v>
      </c>
      <c r="Y13" s="91">
        <v>2900</v>
      </c>
      <c r="Z13" s="89">
        <v>0</v>
      </c>
      <c r="AA13" s="90">
        <v>2900</v>
      </c>
      <c r="AB13" s="91">
        <v>3750</v>
      </c>
      <c r="AC13" s="89">
        <v>0</v>
      </c>
      <c r="AD13" s="90">
        <v>8156.03</v>
      </c>
      <c r="AE13" s="91">
        <v>1700</v>
      </c>
      <c r="AF13" s="89">
        <v>0</v>
      </c>
      <c r="AG13" s="90">
        <v>1984.6399999999999</v>
      </c>
      <c r="AH13" s="91">
        <v>1150</v>
      </c>
      <c r="AI13" s="89">
        <v>0</v>
      </c>
      <c r="AJ13" s="90">
        <v>2650</v>
      </c>
      <c r="AK13" s="91">
        <v>98978</v>
      </c>
      <c r="AL13" s="89">
        <v>0</v>
      </c>
      <c r="AM13" s="90">
        <v>122753.89</v>
      </c>
      <c r="AN13" s="91"/>
      <c r="AO13" s="89"/>
      <c r="AP13" s="90"/>
      <c r="AQ13" s="91">
        <v>600</v>
      </c>
      <c r="AR13" s="89">
        <v>0</v>
      </c>
      <c r="AS13" s="90">
        <v>600</v>
      </c>
      <c r="AT13" s="91"/>
      <c r="AU13" s="89"/>
      <c r="AV13" s="90"/>
      <c r="AW13" s="97">
        <v>6300</v>
      </c>
      <c r="AX13" s="89">
        <v>0</v>
      </c>
      <c r="AY13" s="101">
        <v>6580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166288</v>
      </c>
      <c r="BW13" s="77">
        <f t="shared" si="1"/>
        <v>0</v>
      </c>
      <c r="BX13" s="79">
        <f t="shared" si="2"/>
        <v>198914.56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13500</v>
      </c>
      <c r="BM16" s="89">
        <v>0</v>
      </c>
      <c r="BN16" s="90">
        <v>13500</v>
      </c>
      <c r="BO16" s="91"/>
      <c r="BP16" s="89"/>
      <c r="BQ16" s="90"/>
      <c r="BR16" s="97"/>
      <c r="BS16" s="89"/>
      <c r="BT16" s="101"/>
      <c r="BU16" s="76"/>
      <c r="BV16" s="85">
        <f t="shared" si="0"/>
        <v>13500</v>
      </c>
      <c r="BW16" s="77">
        <f t="shared" si="1"/>
        <v>0</v>
      </c>
      <c r="BX16" s="79">
        <f t="shared" si="2"/>
        <v>13500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>
        <v>5000</v>
      </c>
      <c r="G18" s="88"/>
      <c r="H18" s="89"/>
      <c r="I18" s="90"/>
      <c r="J18" s="97">
        <v>300</v>
      </c>
      <c r="K18" s="89">
        <v>0</v>
      </c>
      <c r="L18" s="101">
        <v>366.8</v>
      </c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>
        <v>0</v>
      </c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5300</v>
      </c>
      <c r="BW18" s="77">
        <f t="shared" si="1"/>
        <v>0</v>
      </c>
      <c r="BX18" s="79">
        <f t="shared" si="2"/>
        <v>5366.8</v>
      </c>
    </row>
    <row r="19" spans="2:76" ht="15">
      <c r="B19" s="13">
        <v>110</v>
      </c>
      <c r="C19" s="25" t="s">
        <v>98</v>
      </c>
      <c r="D19" s="88">
        <v>34695.68</v>
      </c>
      <c r="E19" s="89">
        <v>0</v>
      </c>
      <c r="F19" s="90">
        <v>35323.32</v>
      </c>
      <c r="G19" s="88"/>
      <c r="H19" s="89"/>
      <c r="I19" s="90"/>
      <c r="J19" s="97">
        <v>0</v>
      </c>
      <c r="K19" s="89">
        <v>0</v>
      </c>
      <c r="L19" s="101">
        <v>0</v>
      </c>
      <c r="M19" s="97">
        <v>0</v>
      </c>
      <c r="N19" s="89">
        <v>0</v>
      </c>
      <c r="O19" s="101">
        <v>0</v>
      </c>
      <c r="P19" s="97">
        <v>250</v>
      </c>
      <c r="Q19" s="89">
        <v>0</v>
      </c>
      <c r="R19" s="101">
        <v>322</v>
      </c>
      <c r="S19" s="97">
        <v>0</v>
      </c>
      <c r="T19" s="89">
        <v>0</v>
      </c>
      <c r="U19" s="101">
        <v>0</v>
      </c>
      <c r="V19" s="97"/>
      <c r="W19" s="89"/>
      <c r="X19" s="101"/>
      <c r="Y19" s="97">
        <v>1500</v>
      </c>
      <c r="Z19" s="89">
        <v>0</v>
      </c>
      <c r="AA19" s="101">
        <v>1500</v>
      </c>
      <c r="AB19" s="97"/>
      <c r="AC19" s="89"/>
      <c r="AD19" s="101"/>
      <c r="AE19" s="97">
        <v>0</v>
      </c>
      <c r="AF19" s="89">
        <v>0</v>
      </c>
      <c r="AG19" s="101">
        <v>0</v>
      </c>
      <c r="AH19" s="97"/>
      <c r="AI19" s="89"/>
      <c r="AJ19" s="101"/>
      <c r="AK19" s="97">
        <v>1000</v>
      </c>
      <c r="AL19" s="89">
        <v>0</v>
      </c>
      <c r="AM19" s="101">
        <v>1000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53244.619999999995</v>
      </c>
      <c r="BJ19" s="89">
        <v>0</v>
      </c>
      <c r="BK19" s="101">
        <v>50000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90690.29999999999</v>
      </c>
      <c r="BW19" s="77">
        <f t="shared" si="1"/>
        <v>0</v>
      </c>
      <c r="BX19" s="79">
        <f t="shared" si="2"/>
        <v>88145.32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609566.0500000002</v>
      </c>
      <c r="E20" s="78">
        <f t="shared" si="3"/>
        <v>0</v>
      </c>
      <c r="F20" s="79">
        <f t="shared" si="3"/>
        <v>675297.5100000001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134966</v>
      </c>
      <c r="K20" s="78">
        <f t="shared" si="3"/>
        <v>0</v>
      </c>
      <c r="L20" s="77">
        <f t="shared" si="3"/>
        <v>146771.84999999998</v>
      </c>
      <c r="M20" s="98">
        <f t="shared" si="3"/>
        <v>174877</v>
      </c>
      <c r="N20" s="78">
        <f t="shared" si="3"/>
        <v>0</v>
      </c>
      <c r="O20" s="77">
        <f t="shared" si="3"/>
        <v>234924.76000000004</v>
      </c>
      <c r="P20" s="98">
        <f t="shared" si="3"/>
        <v>25150</v>
      </c>
      <c r="Q20" s="78">
        <f t="shared" si="3"/>
        <v>0</v>
      </c>
      <c r="R20" s="77">
        <f t="shared" si="3"/>
        <v>32871.81</v>
      </c>
      <c r="S20" s="98">
        <f t="shared" si="3"/>
        <v>36380</v>
      </c>
      <c r="T20" s="78">
        <f t="shared" si="3"/>
        <v>0</v>
      </c>
      <c r="U20" s="77">
        <f t="shared" si="3"/>
        <v>53066.05</v>
      </c>
      <c r="V20" s="98">
        <f t="shared" si="3"/>
        <v>10500</v>
      </c>
      <c r="W20" s="78">
        <f t="shared" si="3"/>
        <v>0</v>
      </c>
      <c r="X20" s="77">
        <f t="shared" si="3"/>
        <v>11426.59</v>
      </c>
      <c r="Y20" s="98">
        <f t="shared" si="3"/>
        <v>5700</v>
      </c>
      <c r="Z20" s="78">
        <f t="shared" si="3"/>
        <v>0</v>
      </c>
      <c r="AA20" s="77">
        <f t="shared" si="3"/>
        <v>5700</v>
      </c>
      <c r="AB20" s="98">
        <f t="shared" si="3"/>
        <v>259700</v>
      </c>
      <c r="AC20" s="78">
        <f t="shared" si="3"/>
        <v>0</v>
      </c>
      <c r="AD20" s="77">
        <f t="shared" si="3"/>
        <v>322624.3300000001</v>
      </c>
      <c r="AE20" s="98">
        <f t="shared" si="3"/>
        <v>268600</v>
      </c>
      <c r="AF20" s="78">
        <f t="shared" si="3"/>
        <v>0</v>
      </c>
      <c r="AG20" s="77">
        <f t="shared" si="3"/>
        <v>332483.70999999996</v>
      </c>
      <c r="AH20" s="98">
        <f t="shared" si="3"/>
        <v>1750</v>
      </c>
      <c r="AI20" s="78">
        <f t="shared" si="3"/>
        <v>0</v>
      </c>
      <c r="AJ20" s="77">
        <f t="shared" si="3"/>
        <v>3250</v>
      </c>
      <c r="AK20" s="98">
        <f t="shared" si="3"/>
        <v>116578</v>
      </c>
      <c r="AL20" s="78">
        <f t="shared" si="3"/>
        <v>0</v>
      </c>
      <c r="AM20" s="77">
        <f t="shared" si="3"/>
        <v>159285.97999999998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9400</v>
      </c>
      <c r="AR20" s="78">
        <f t="shared" si="3"/>
        <v>0</v>
      </c>
      <c r="AS20" s="77">
        <f t="shared" si="3"/>
        <v>9478.48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6300</v>
      </c>
      <c r="AX20" s="78">
        <f t="shared" si="3"/>
        <v>0</v>
      </c>
      <c r="AY20" s="77">
        <f t="shared" si="3"/>
        <v>6580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53244.619999999995</v>
      </c>
      <c r="BJ20" s="78">
        <f t="shared" si="3"/>
        <v>0</v>
      </c>
      <c r="BK20" s="77">
        <f t="shared" si="3"/>
        <v>50000</v>
      </c>
      <c r="BL20" s="98">
        <f t="shared" si="3"/>
        <v>13500</v>
      </c>
      <c r="BM20" s="78">
        <f t="shared" si="3"/>
        <v>0</v>
      </c>
      <c r="BN20" s="77">
        <f t="shared" si="3"/>
        <v>13500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1726211.6700000002</v>
      </c>
      <c r="BW20" s="77">
        <f>BW10+BW11+BW12+BW13+BW14+BW15+BW16+BW17+BW18+BW19</f>
        <v>0</v>
      </c>
      <c r="BX20" s="95">
        <f>BX10+BX11+BX12+BX13+BX14+BX15+BX16+BX17+BX18+BX19</f>
        <v>2057261.0700000005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52500</v>
      </c>
      <c r="E24" s="89">
        <v>0</v>
      </c>
      <c r="F24" s="90">
        <v>60325.39000000001</v>
      </c>
      <c r="G24" s="88"/>
      <c r="H24" s="89"/>
      <c r="I24" s="90"/>
      <c r="J24" s="97">
        <v>0</v>
      </c>
      <c r="K24" s="89">
        <v>0</v>
      </c>
      <c r="L24" s="101">
        <v>10.66</v>
      </c>
      <c r="M24" s="97">
        <v>50000</v>
      </c>
      <c r="N24" s="89">
        <v>0</v>
      </c>
      <c r="O24" s="101">
        <v>50000</v>
      </c>
      <c r="P24" s="97">
        <v>3000</v>
      </c>
      <c r="Q24" s="89">
        <v>0</v>
      </c>
      <c r="R24" s="101">
        <v>3000</v>
      </c>
      <c r="S24" s="97">
        <v>0</v>
      </c>
      <c r="T24" s="89">
        <v>0</v>
      </c>
      <c r="U24" s="101">
        <v>7302.13</v>
      </c>
      <c r="V24" s="97">
        <v>120000</v>
      </c>
      <c r="W24" s="89">
        <v>0</v>
      </c>
      <c r="X24" s="101">
        <v>120291.19</v>
      </c>
      <c r="Y24" s="97">
        <v>140130.41</v>
      </c>
      <c r="Z24" s="89">
        <v>0</v>
      </c>
      <c r="AA24" s="101">
        <v>174785.04</v>
      </c>
      <c r="AB24" s="97">
        <v>87130.02</v>
      </c>
      <c r="AC24" s="89">
        <v>0</v>
      </c>
      <c r="AD24" s="101">
        <v>87130.02</v>
      </c>
      <c r="AE24" s="97">
        <v>139883.93</v>
      </c>
      <c r="AF24" s="89">
        <v>0</v>
      </c>
      <c r="AG24" s="101">
        <v>334637.11</v>
      </c>
      <c r="AH24" s="97"/>
      <c r="AI24" s="89"/>
      <c r="AJ24" s="101"/>
      <c r="AK24" s="97">
        <v>0</v>
      </c>
      <c r="AL24" s="89">
        <v>0</v>
      </c>
      <c r="AM24" s="101">
        <v>22987.35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592644.3600000001</v>
      </c>
      <c r="BW24" s="77">
        <f t="shared" si="4"/>
        <v>0</v>
      </c>
      <c r="BX24" s="79">
        <f t="shared" si="4"/>
        <v>860468.89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>
        <v>0</v>
      </c>
      <c r="T25" s="89">
        <v>0</v>
      </c>
      <c r="U25" s="101">
        <v>0</v>
      </c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>
        <v>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>
        <v>0</v>
      </c>
      <c r="T26" s="89">
        <v>0</v>
      </c>
      <c r="U26" s="101">
        <v>0</v>
      </c>
      <c r="V26" s="97"/>
      <c r="W26" s="89"/>
      <c r="X26" s="101"/>
      <c r="Y26" s="97">
        <v>5000</v>
      </c>
      <c r="Z26" s="89">
        <v>0</v>
      </c>
      <c r="AA26" s="101">
        <v>5000</v>
      </c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5000</v>
      </c>
      <c r="BW26" s="77">
        <f t="shared" si="4"/>
        <v>0</v>
      </c>
      <c r="BX26" s="79">
        <f t="shared" si="4"/>
        <v>5000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>
        <v>0</v>
      </c>
      <c r="K27" s="89">
        <v>0</v>
      </c>
      <c r="L27" s="101">
        <v>0</v>
      </c>
      <c r="M27" s="97">
        <v>0</v>
      </c>
      <c r="N27" s="89">
        <v>0</v>
      </c>
      <c r="O27" s="101">
        <v>0</v>
      </c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52500</v>
      </c>
      <c r="E28" s="78">
        <f t="shared" si="5"/>
        <v>0</v>
      </c>
      <c r="F28" s="79">
        <f t="shared" si="5"/>
        <v>60325.39000000001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10.66</v>
      </c>
      <c r="M28" s="98">
        <f t="shared" si="5"/>
        <v>50000</v>
      </c>
      <c r="N28" s="78">
        <f t="shared" si="5"/>
        <v>0</v>
      </c>
      <c r="O28" s="77">
        <f t="shared" si="5"/>
        <v>50000</v>
      </c>
      <c r="P28" s="98">
        <f t="shared" si="5"/>
        <v>3000</v>
      </c>
      <c r="Q28" s="78">
        <f t="shared" si="5"/>
        <v>0</v>
      </c>
      <c r="R28" s="77">
        <f t="shared" si="5"/>
        <v>3000</v>
      </c>
      <c r="S28" s="98">
        <f t="shared" si="5"/>
        <v>0</v>
      </c>
      <c r="T28" s="78">
        <f t="shared" si="5"/>
        <v>0</v>
      </c>
      <c r="U28" s="77">
        <f t="shared" si="5"/>
        <v>7302.13</v>
      </c>
      <c r="V28" s="98">
        <f t="shared" si="5"/>
        <v>120000</v>
      </c>
      <c r="W28" s="78">
        <f t="shared" si="5"/>
        <v>0</v>
      </c>
      <c r="X28" s="77">
        <f t="shared" si="5"/>
        <v>120291.19</v>
      </c>
      <c r="Y28" s="98">
        <f t="shared" si="5"/>
        <v>145130.41</v>
      </c>
      <c r="Z28" s="78">
        <f t="shared" si="5"/>
        <v>0</v>
      </c>
      <c r="AA28" s="77">
        <f t="shared" si="5"/>
        <v>179785.04</v>
      </c>
      <c r="AB28" s="98">
        <f t="shared" si="5"/>
        <v>87130.02</v>
      </c>
      <c r="AC28" s="78">
        <f t="shared" si="5"/>
        <v>0</v>
      </c>
      <c r="AD28" s="77">
        <f t="shared" si="5"/>
        <v>87130.02</v>
      </c>
      <c r="AE28" s="98">
        <f t="shared" si="5"/>
        <v>139883.93</v>
      </c>
      <c r="AF28" s="78">
        <f t="shared" si="5"/>
        <v>0</v>
      </c>
      <c r="AG28" s="77">
        <f t="shared" si="5"/>
        <v>334637.11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22987.35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597644.3600000001</v>
      </c>
      <c r="BW28" s="77">
        <f>BW23+BW24+BW25+BW26+BW27</f>
        <v>0</v>
      </c>
      <c r="BX28" s="95">
        <f>BX23+BX24+BX25+BX26+BX27</f>
        <v>865468.89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24600</v>
      </c>
      <c r="BM40" s="89">
        <v>0</v>
      </c>
      <c r="BN40" s="101">
        <v>24600</v>
      </c>
      <c r="BO40" s="97"/>
      <c r="BP40" s="89"/>
      <c r="BQ40" s="101"/>
      <c r="BR40" s="97"/>
      <c r="BS40" s="89"/>
      <c r="BT40" s="101"/>
      <c r="BU40" s="76"/>
      <c r="BV40" s="85">
        <f t="shared" si="10"/>
        <v>24600</v>
      </c>
      <c r="BW40" s="77">
        <f t="shared" si="10"/>
        <v>0</v>
      </c>
      <c r="BX40" s="79">
        <f t="shared" si="10"/>
        <v>24600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24600</v>
      </c>
      <c r="BM42" s="78">
        <f t="shared" si="12"/>
        <v>0</v>
      </c>
      <c r="BN42" s="77">
        <f t="shared" si="12"/>
        <v>24600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24600</v>
      </c>
      <c r="BW42" s="77">
        <f>BW38+BW39+BW40+BW41</f>
        <v>0</v>
      </c>
      <c r="BX42" s="95">
        <f>BX38+BX39+BX40+BX41</f>
        <v>24600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708854.78</v>
      </c>
      <c r="BP45" s="89">
        <v>0</v>
      </c>
      <c r="BQ45" s="101">
        <v>708854.78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708854.78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708854.78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708854.78</v>
      </c>
      <c r="BP46" s="78">
        <f>BP45</f>
        <v>0</v>
      </c>
      <c r="BQ46" s="95">
        <f>BQ45</f>
        <v>708854.78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708854.78</v>
      </c>
      <c r="BW46" s="77">
        <f>BW45</f>
        <v>0</v>
      </c>
      <c r="BX46" s="95">
        <f>BX45</f>
        <v>708854.78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348049.37</v>
      </c>
      <c r="BS49" s="89">
        <v>0</v>
      </c>
      <c r="BT49" s="101">
        <v>363706.08999999997</v>
      </c>
      <c r="BU49" s="76"/>
      <c r="BV49" s="85">
        <f aca="true" t="shared" si="15" ref="BV49:BX50">D49+G49+J49+M49+P49+S49+V49+Y49+AB49+AE49+AH49+AK49+AN49+AQ49+AT49+AW49+AZ49+BC49+BF49+BI49+BL49+BO49+BR49</f>
        <v>348049.37</v>
      </c>
      <c r="BW49" s="77">
        <f t="shared" si="15"/>
        <v>0</v>
      </c>
      <c r="BX49" s="79">
        <f t="shared" si="15"/>
        <v>363706.08999999997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62000</v>
      </c>
      <c r="BS50" s="89">
        <v>0</v>
      </c>
      <c r="BT50" s="101">
        <v>76009.18</v>
      </c>
      <c r="BU50" s="76"/>
      <c r="BV50" s="85">
        <f t="shared" si="15"/>
        <v>62000</v>
      </c>
      <c r="BW50" s="77">
        <f t="shared" si="15"/>
        <v>0</v>
      </c>
      <c r="BX50" s="79">
        <f t="shared" si="15"/>
        <v>76009.18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410049.37</v>
      </c>
      <c r="BS51" s="78">
        <f>BS49+BS50</f>
        <v>0</v>
      </c>
      <c r="BT51" s="77">
        <f>BT49+BT50</f>
        <v>439715.26999999996</v>
      </c>
      <c r="BU51" s="85"/>
      <c r="BV51" s="85">
        <f>BV49+BV50</f>
        <v>410049.37</v>
      </c>
      <c r="BW51" s="77">
        <f>BW49+BW50</f>
        <v>0</v>
      </c>
      <c r="BX51" s="95">
        <f>BX49+BX50</f>
        <v>439715.26999999996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662066.0500000002</v>
      </c>
      <c r="E53" s="86">
        <f t="shared" si="18"/>
        <v>0</v>
      </c>
      <c r="F53" s="86">
        <f t="shared" si="18"/>
        <v>735622.9000000001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134966</v>
      </c>
      <c r="K53" s="86">
        <f t="shared" si="18"/>
        <v>0</v>
      </c>
      <c r="L53" s="86">
        <f t="shared" si="18"/>
        <v>146782.50999999998</v>
      </c>
      <c r="M53" s="86">
        <f t="shared" si="18"/>
        <v>224877</v>
      </c>
      <c r="N53" s="86">
        <f t="shared" si="18"/>
        <v>0</v>
      </c>
      <c r="O53" s="86">
        <f t="shared" si="18"/>
        <v>284924.76</v>
      </c>
      <c r="P53" s="86">
        <f t="shared" si="18"/>
        <v>28150</v>
      </c>
      <c r="Q53" s="86">
        <f t="shared" si="18"/>
        <v>0</v>
      </c>
      <c r="R53" s="86">
        <f t="shared" si="18"/>
        <v>35871.81</v>
      </c>
      <c r="S53" s="86">
        <f t="shared" si="18"/>
        <v>36380</v>
      </c>
      <c r="T53" s="86">
        <f t="shared" si="18"/>
        <v>0</v>
      </c>
      <c r="U53" s="86">
        <f t="shared" si="18"/>
        <v>60368.18</v>
      </c>
      <c r="V53" s="86">
        <f t="shared" si="18"/>
        <v>130500</v>
      </c>
      <c r="W53" s="86">
        <f t="shared" si="18"/>
        <v>0</v>
      </c>
      <c r="X53" s="86">
        <f t="shared" si="18"/>
        <v>131717.78</v>
      </c>
      <c r="Y53" s="86">
        <f t="shared" si="18"/>
        <v>150830.41</v>
      </c>
      <c r="Z53" s="86">
        <f t="shared" si="18"/>
        <v>0</v>
      </c>
      <c r="AA53" s="86">
        <f t="shared" si="18"/>
        <v>185485.04</v>
      </c>
      <c r="AB53" s="86">
        <f t="shared" si="18"/>
        <v>346830.02</v>
      </c>
      <c r="AC53" s="86">
        <f t="shared" si="18"/>
        <v>0</v>
      </c>
      <c r="AD53" s="86">
        <f t="shared" si="18"/>
        <v>409754.3500000001</v>
      </c>
      <c r="AE53" s="86">
        <f t="shared" si="18"/>
        <v>408483.93</v>
      </c>
      <c r="AF53" s="86">
        <f t="shared" si="18"/>
        <v>0</v>
      </c>
      <c r="AG53" s="86">
        <f t="shared" si="18"/>
        <v>667120.82</v>
      </c>
      <c r="AH53" s="86">
        <f t="shared" si="18"/>
        <v>1750</v>
      </c>
      <c r="AI53" s="86">
        <f t="shared" si="18"/>
        <v>0</v>
      </c>
      <c r="AJ53" s="86">
        <f aca="true" t="shared" si="19" ref="AJ53:BT53">AJ20+AJ28+AJ35+AJ42+AJ46+AJ51</f>
        <v>3250</v>
      </c>
      <c r="AK53" s="86">
        <f t="shared" si="19"/>
        <v>116578</v>
      </c>
      <c r="AL53" s="86">
        <f t="shared" si="19"/>
        <v>0</v>
      </c>
      <c r="AM53" s="86">
        <f t="shared" si="19"/>
        <v>182273.33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9400</v>
      </c>
      <c r="AR53" s="86">
        <f t="shared" si="19"/>
        <v>0</v>
      </c>
      <c r="AS53" s="86">
        <f t="shared" si="19"/>
        <v>9478.48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6300</v>
      </c>
      <c r="AX53" s="86">
        <f t="shared" si="19"/>
        <v>0</v>
      </c>
      <c r="AY53" s="86">
        <f t="shared" si="19"/>
        <v>6580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53244.619999999995</v>
      </c>
      <c r="BJ53" s="86">
        <f t="shared" si="19"/>
        <v>0</v>
      </c>
      <c r="BK53" s="86">
        <f t="shared" si="19"/>
        <v>50000</v>
      </c>
      <c r="BL53" s="86">
        <f t="shared" si="19"/>
        <v>38100</v>
      </c>
      <c r="BM53" s="86">
        <f t="shared" si="19"/>
        <v>0</v>
      </c>
      <c r="BN53" s="86">
        <f t="shared" si="19"/>
        <v>38100</v>
      </c>
      <c r="BO53" s="86">
        <f t="shared" si="19"/>
        <v>708854.78</v>
      </c>
      <c r="BP53" s="86">
        <f t="shared" si="19"/>
        <v>0</v>
      </c>
      <c r="BQ53" s="86">
        <f t="shared" si="19"/>
        <v>708854.78</v>
      </c>
      <c r="BR53" s="86">
        <f t="shared" si="19"/>
        <v>410049.37</v>
      </c>
      <c r="BS53" s="86">
        <f t="shared" si="19"/>
        <v>0</v>
      </c>
      <c r="BT53" s="86">
        <f t="shared" si="19"/>
        <v>439715.26999999996</v>
      </c>
      <c r="BU53" s="86">
        <f>BU8</f>
        <v>0</v>
      </c>
      <c r="BV53" s="102">
        <f>BV8+BV20+BV28+BV35+BV42+BV46+BV51</f>
        <v>3467360.1800000006</v>
      </c>
      <c r="BW53" s="87">
        <f>BW20+BW28+BW35+BW42+BW46+BW51</f>
        <v>0</v>
      </c>
      <c r="BX53" s="87">
        <f>BX20+BX28+BX35+BX42+BX46+BX51</f>
        <v>4095900.0100000002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273211.7</v>
      </c>
      <c r="E10" s="89">
        <v>0</v>
      </c>
      <c r="F10" s="90"/>
      <c r="G10" s="88"/>
      <c r="H10" s="89"/>
      <c r="I10" s="90"/>
      <c r="J10" s="97">
        <v>105516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57300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436027.7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22815</v>
      </c>
      <c r="E11" s="89">
        <v>0</v>
      </c>
      <c r="F11" s="90"/>
      <c r="G11" s="88"/>
      <c r="H11" s="89"/>
      <c r="I11" s="90"/>
      <c r="J11" s="97">
        <v>7100</v>
      </c>
      <c r="K11" s="89">
        <v>0</v>
      </c>
      <c r="L11" s="101"/>
      <c r="M11" s="91">
        <v>0</v>
      </c>
      <c r="N11" s="89">
        <v>0</v>
      </c>
      <c r="O11" s="90"/>
      <c r="P11" s="91">
        <v>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3800</v>
      </c>
      <c r="AF11" s="89">
        <v>0</v>
      </c>
      <c r="AG11" s="90"/>
      <c r="AH11" s="91"/>
      <c r="AI11" s="89"/>
      <c r="AJ11" s="90"/>
      <c r="AK11" s="91">
        <v>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33715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234023.67</v>
      </c>
      <c r="E12" s="89">
        <v>0</v>
      </c>
      <c r="F12" s="90"/>
      <c r="G12" s="88"/>
      <c r="H12" s="89"/>
      <c r="I12" s="90"/>
      <c r="J12" s="97">
        <v>22050</v>
      </c>
      <c r="K12" s="89">
        <v>0</v>
      </c>
      <c r="L12" s="101"/>
      <c r="M12" s="91">
        <v>171077</v>
      </c>
      <c r="N12" s="89">
        <v>0</v>
      </c>
      <c r="O12" s="90"/>
      <c r="P12" s="91">
        <v>17700</v>
      </c>
      <c r="Q12" s="89">
        <v>0</v>
      </c>
      <c r="R12" s="90"/>
      <c r="S12" s="91">
        <v>28380</v>
      </c>
      <c r="T12" s="89">
        <v>0</v>
      </c>
      <c r="U12" s="90"/>
      <c r="V12" s="91">
        <v>7000</v>
      </c>
      <c r="W12" s="89">
        <v>0</v>
      </c>
      <c r="X12" s="90"/>
      <c r="Y12" s="91">
        <v>1300</v>
      </c>
      <c r="Z12" s="89">
        <v>0</v>
      </c>
      <c r="AA12" s="90"/>
      <c r="AB12" s="91">
        <v>255950</v>
      </c>
      <c r="AC12" s="89">
        <v>0</v>
      </c>
      <c r="AD12" s="90"/>
      <c r="AE12" s="91">
        <v>205800</v>
      </c>
      <c r="AF12" s="89">
        <v>0</v>
      </c>
      <c r="AG12" s="90"/>
      <c r="AH12" s="91">
        <v>600</v>
      </c>
      <c r="AI12" s="89">
        <v>0</v>
      </c>
      <c r="AJ12" s="90"/>
      <c r="AK12" s="91">
        <v>16600</v>
      </c>
      <c r="AL12" s="89">
        <v>0</v>
      </c>
      <c r="AM12" s="90"/>
      <c r="AN12" s="91"/>
      <c r="AO12" s="89"/>
      <c r="AP12" s="90"/>
      <c r="AQ12" s="91">
        <v>8800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969280.67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31000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3800</v>
      </c>
      <c r="N13" s="89">
        <v>0</v>
      </c>
      <c r="O13" s="90"/>
      <c r="P13" s="91">
        <v>3200</v>
      </c>
      <c r="Q13" s="89">
        <v>0</v>
      </c>
      <c r="R13" s="90"/>
      <c r="S13" s="91">
        <v>8000</v>
      </c>
      <c r="T13" s="89">
        <v>0</v>
      </c>
      <c r="U13" s="90"/>
      <c r="V13" s="91">
        <v>3500</v>
      </c>
      <c r="W13" s="89">
        <v>0</v>
      </c>
      <c r="X13" s="90"/>
      <c r="Y13" s="91">
        <v>2900</v>
      </c>
      <c r="Z13" s="89">
        <v>0</v>
      </c>
      <c r="AA13" s="90"/>
      <c r="AB13" s="91">
        <v>3750</v>
      </c>
      <c r="AC13" s="89">
        <v>0</v>
      </c>
      <c r="AD13" s="90"/>
      <c r="AE13" s="91">
        <v>1700</v>
      </c>
      <c r="AF13" s="89">
        <v>0</v>
      </c>
      <c r="AG13" s="90"/>
      <c r="AH13" s="91">
        <v>1150</v>
      </c>
      <c r="AI13" s="89">
        <v>0</v>
      </c>
      <c r="AJ13" s="90"/>
      <c r="AK13" s="91">
        <v>98978</v>
      </c>
      <c r="AL13" s="89">
        <v>0</v>
      </c>
      <c r="AM13" s="90"/>
      <c r="AN13" s="91"/>
      <c r="AO13" s="89"/>
      <c r="AP13" s="90"/>
      <c r="AQ13" s="91">
        <v>600</v>
      </c>
      <c r="AR13" s="89">
        <v>0</v>
      </c>
      <c r="AS13" s="90"/>
      <c r="AT13" s="91"/>
      <c r="AU13" s="89"/>
      <c r="AV13" s="90"/>
      <c r="AW13" s="97">
        <v>6300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164878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13000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13000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/>
      <c r="G18" s="88"/>
      <c r="H18" s="89"/>
      <c r="I18" s="90"/>
      <c r="J18" s="97">
        <v>300</v>
      </c>
      <c r="K18" s="89">
        <v>0</v>
      </c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5300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34695.68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>
        <v>0</v>
      </c>
      <c r="N19" s="89">
        <v>0</v>
      </c>
      <c r="O19" s="101"/>
      <c r="P19" s="97">
        <v>250</v>
      </c>
      <c r="Q19" s="89">
        <v>0</v>
      </c>
      <c r="R19" s="101"/>
      <c r="S19" s="97">
        <v>0</v>
      </c>
      <c r="T19" s="89">
        <v>0</v>
      </c>
      <c r="U19" s="101"/>
      <c r="V19" s="97"/>
      <c r="W19" s="89"/>
      <c r="X19" s="101"/>
      <c r="Y19" s="97">
        <v>1500</v>
      </c>
      <c r="Z19" s="89">
        <v>0</v>
      </c>
      <c r="AA19" s="101"/>
      <c r="AB19" s="97"/>
      <c r="AC19" s="89"/>
      <c r="AD19" s="101"/>
      <c r="AE19" s="97">
        <v>0</v>
      </c>
      <c r="AF19" s="89">
        <v>0</v>
      </c>
      <c r="AG19" s="101"/>
      <c r="AH19" s="97"/>
      <c r="AI19" s="89"/>
      <c r="AJ19" s="101"/>
      <c r="AK19" s="97">
        <v>1000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53639.619999999995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91085.29999999999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600746.05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134966</v>
      </c>
      <c r="K20" s="78">
        <f t="shared" si="1"/>
        <v>0</v>
      </c>
      <c r="L20" s="77">
        <f t="shared" si="1"/>
        <v>0</v>
      </c>
      <c r="M20" s="98">
        <f t="shared" si="1"/>
        <v>174877</v>
      </c>
      <c r="N20" s="78">
        <f t="shared" si="1"/>
        <v>0</v>
      </c>
      <c r="O20" s="77">
        <f t="shared" si="1"/>
        <v>0</v>
      </c>
      <c r="P20" s="98">
        <f t="shared" si="1"/>
        <v>21150</v>
      </c>
      <c r="Q20" s="78">
        <f t="shared" si="1"/>
        <v>0</v>
      </c>
      <c r="R20" s="77">
        <f t="shared" si="1"/>
        <v>0</v>
      </c>
      <c r="S20" s="98">
        <f t="shared" si="1"/>
        <v>36380</v>
      </c>
      <c r="T20" s="78">
        <f t="shared" si="1"/>
        <v>0</v>
      </c>
      <c r="U20" s="77">
        <f t="shared" si="1"/>
        <v>0</v>
      </c>
      <c r="V20" s="98">
        <f t="shared" si="1"/>
        <v>10500</v>
      </c>
      <c r="W20" s="78">
        <f t="shared" si="1"/>
        <v>0</v>
      </c>
      <c r="X20" s="77">
        <f t="shared" si="1"/>
        <v>0</v>
      </c>
      <c r="Y20" s="98">
        <f t="shared" si="1"/>
        <v>5700</v>
      </c>
      <c r="Z20" s="78">
        <f t="shared" si="1"/>
        <v>0</v>
      </c>
      <c r="AA20" s="77">
        <f t="shared" si="1"/>
        <v>0</v>
      </c>
      <c r="AB20" s="98">
        <f t="shared" si="1"/>
        <v>259700</v>
      </c>
      <c r="AC20" s="78">
        <f t="shared" si="1"/>
        <v>0</v>
      </c>
      <c r="AD20" s="77">
        <f t="shared" si="1"/>
        <v>0</v>
      </c>
      <c r="AE20" s="98">
        <f t="shared" si="1"/>
        <v>268600</v>
      </c>
      <c r="AF20" s="78">
        <f t="shared" si="1"/>
        <v>0</v>
      </c>
      <c r="AG20" s="77">
        <f t="shared" si="1"/>
        <v>0</v>
      </c>
      <c r="AH20" s="98">
        <f t="shared" si="1"/>
        <v>1750</v>
      </c>
      <c r="AI20" s="78">
        <f t="shared" si="1"/>
        <v>0</v>
      </c>
      <c r="AJ20" s="77">
        <f t="shared" si="1"/>
        <v>0</v>
      </c>
      <c r="AK20" s="98">
        <f t="shared" si="1"/>
        <v>116578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9400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6300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53639.619999999995</v>
      </c>
      <c r="BJ20" s="78">
        <f t="shared" si="1"/>
        <v>0</v>
      </c>
      <c r="BK20" s="77">
        <f t="shared" si="1"/>
        <v>0</v>
      </c>
      <c r="BL20" s="98">
        <f t="shared" si="1"/>
        <v>13000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1713286.6700000002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56000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3000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5000</v>
      </c>
      <c r="Z24" s="89">
        <v>0</v>
      </c>
      <c r="AA24" s="101"/>
      <c r="AB24" s="97">
        <v>0</v>
      </c>
      <c r="AC24" s="89">
        <v>0</v>
      </c>
      <c r="AD24" s="101"/>
      <c r="AE24" s="97">
        <v>28008.93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92008.93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>
        <v>0</v>
      </c>
      <c r="T25" s="89">
        <v>0</v>
      </c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>
        <v>0</v>
      </c>
      <c r="T26" s="89">
        <v>0</v>
      </c>
      <c r="U26" s="101"/>
      <c r="V26" s="97"/>
      <c r="W26" s="89"/>
      <c r="X26" s="101"/>
      <c r="Y26" s="97">
        <v>5000</v>
      </c>
      <c r="Z26" s="89">
        <v>0</v>
      </c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5000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>
        <v>0</v>
      </c>
      <c r="N27" s="89">
        <v>0</v>
      </c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56000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3000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10000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28008.93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97008.93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25600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25600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25600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25600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425312.87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425312.87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425312.87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425312.87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348049.37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348049.37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62000</v>
      </c>
      <c r="BS50" s="89">
        <v>0</v>
      </c>
      <c r="BT50" s="101"/>
      <c r="BU50" s="76"/>
      <c r="BV50" s="85">
        <f t="shared" si="9"/>
        <v>62000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410049.37</v>
      </c>
      <c r="BS51" s="78">
        <f>BS49+BS50</f>
        <v>0</v>
      </c>
      <c r="BT51" s="77">
        <f>BT49+BT50</f>
        <v>0</v>
      </c>
      <c r="BU51" s="85"/>
      <c r="BV51" s="85">
        <f>BV49+BV50</f>
        <v>410049.37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656746.05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134966</v>
      </c>
      <c r="K53" s="86">
        <f t="shared" si="11"/>
        <v>0</v>
      </c>
      <c r="L53" s="86">
        <f t="shared" si="11"/>
        <v>0</v>
      </c>
      <c r="M53" s="86">
        <f t="shared" si="11"/>
        <v>174877</v>
      </c>
      <c r="N53" s="86">
        <f t="shared" si="11"/>
        <v>0</v>
      </c>
      <c r="O53" s="86">
        <f t="shared" si="11"/>
        <v>0</v>
      </c>
      <c r="P53" s="86">
        <f t="shared" si="11"/>
        <v>24150</v>
      </c>
      <c r="Q53" s="86">
        <f t="shared" si="11"/>
        <v>0</v>
      </c>
      <c r="R53" s="86">
        <f t="shared" si="11"/>
        <v>0</v>
      </c>
      <c r="S53" s="86">
        <f t="shared" si="11"/>
        <v>36380</v>
      </c>
      <c r="T53" s="86">
        <f t="shared" si="11"/>
        <v>0</v>
      </c>
      <c r="U53" s="86">
        <f t="shared" si="11"/>
        <v>0</v>
      </c>
      <c r="V53" s="86">
        <f t="shared" si="11"/>
        <v>10500</v>
      </c>
      <c r="W53" s="86">
        <f t="shared" si="11"/>
        <v>0</v>
      </c>
      <c r="X53" s="86">
        <f t="shared" si="11"/>
        <v>0</v>
      </c>
      <c r="Y53" s="86">
        <f t="shared" si="11"/>
        <v>15700</v>
      </c>
      <c r="Z53" s="86">
        <f t="shared" si="11"/>
        <v>0</v>
      </c>
      <c r="AA53" s="86">
        <f t="shared" si="11"/>
        <v>0</v>
      </c>
      <c r="AB53" s="86">
        <f t="shared" si="11"/>
        <v>259700</v>
      </c>
      <c r="AC53" s="86">
        <f t="shared" si="11"/>
        <v>0</v>
      </c>
      <c r="AD53" s="86">
        <f t="shared" si="11"/>
        <v>0</v>
      </c>
      <c r="AE53" s="86">
        <f t="shared" si="11"/>
        <v>296608.93</v>
      </c>
      <c r="AF53" s="86">
        <f t="shared" si="11"/>
        <v>0</v>
      </c>
      <c r="AG53" s="86">
        <f t="shared" si="11"/>
        <v>0</v>
      </c>
      <c r="AH53" s="86">
        <f t="shared" si="11"/>
        <v>1750</v>
      </c>
      <c r="AI53" s="86">
        <f t="shared" si="11"/>
        <v>0</v>
      </c>
      <c r="AJ53" s="86">
        <f t="shared" si="11"/>
        <v>0</v>
      </c>
      <c r="AK53" s="86">
        <f t="shared" si="11"/>
        <v>116578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9400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6300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53639.619999999995</v>
      </c>
      <c r="BJ53" s="86">
        <f t="shared" si="11"/>
        <v>0</v>
      </c>
      <c r="BK53" s="86">
        <f t="shared" si="11"/>
        <v>0</v>
      </c>
      <c r="BL53" s="86">
        <f t="shared" si="11"/>
        <v>38600</v>
      </c>
      <c r="BM53" s="86">
        <f t="shared" si="11"/>
        <v>0</v>
      </c>
      <c r="BN53" s="86">
        <f t="shared" si="11"/>
        <v>0</v>
      </c>
      <c r="BO53" s="86">
        <f t="shared" si="11"/>
        <v>425312.87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410049.37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2671257.8400000003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272211.7</v>
      </c>
      <c r="E10" s="89">
        <v>0</v>
      </c>
      <c r="F10" s="90"/>
      <c r="G10" s="88"/>
      <c r="H10" s="89"/>
      <c r="I10" s="90"/>
      <c r="J10" s="97">
        <v>105516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57300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435027.7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22815</v>
      </c>
      <c r="E11" s="89">
        <v>0</v>
      </c>
      <c r="F11" s="90"/>
      <c r="G11" s="88"/>
      <c r="H11" s="89"/>
      <c r="I11" s="90"/>
      <c r="J11" s="97">
        <v>7100</v>
      </c>
      <c r="K11" s="89">
        <v>0</v>
      </c>
      <c r="L11" s="101"/>
      <c r="M11" s="91">
        <v>0</v>
      </c>
      <c r="N11" s="89">
        <v>0</v>
      </c>
      <c r="O11" s="90"/>
      <c r="P11" s="91">
        <v>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3800</v>
      </c>
      <c r="AF11" s="89">
        <v>0</v>
      </c>
      <c r="AG11" s="90"/>
      <c r="AH11" s="91"/>
      <c r="AI11" s="89"/>
      <c r="AJ11" s="90"/>
      <c r="AK11" s="91">
        <v>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33715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234023.67</v>
      </c>
      <c r="E12" s="89">
        <v>0</v>
      </c>
      <c r="F12" s="90"/>
      <c r="G12" s="88"/>
      <c r="H12" s="89"/>
      <c r="I12" s="90"/>
      <c r="J12" s="97">
        <v>22050</v>
      </c>
      <c r="K12" s="89">
        <v>0</v>
      </c>
      <c r="L12" s="101"/>
      <c r="M12" s="91">
        <v>171077</v>
      </c>
      <c r="N12" s="89">
        <v>0</v>
      </c>
      <c r="O12" s="90"/>
      <c r="P12" s="91">
        <v>17700</v>
      </c>
      <c r="Q12" s="89">
        <v>0</v>
      </c>
      <c r="R12" s="90"/>
      <c r="S12" s="91">
        <v>28380</v>
      </c>
      <c r="T12" s="89">
        <v>0</v>
      </c>
      <c r="U12" s="90"/>
      <c r="V12" s="91">
        <v>7000</v>
      </c>
      <c r="W12" s="89">
        <v>0</v>
      </c>
      <c r="X12" s="90"/>
      <c r="Y12" s="91">
        <v>1300</v>
      </c>
      <c r="Z12" s="89">
        <v>0</v>
      </c>
      <c r="AA12" s="90"/>
      <c r="AB12" s="91">
        <v>255950</v>
      </c>
      <c r="AC12" s="89">
        <v>0</v>
      </c>
      <c r="AD12" s="90"/>
      <c r="AE12" s="91">
        <v>205800</v>
      </c>
      <c r="AF12" s="89">
        <v>0</v>
      </c>
      <c r="AG12" s="90"/>
      <c r="AH12" s="91">
        <v>600</v>
      </c>
      <c r="AI12" s="89">
        <v>0</v>
      </c>
      <c r="AJ12" s="90"/>
      <c r="AK12" s="91">
        <v>16600</v>
      </c>
      <c r="AL12" s="89">
        <v>0</v>
      </c>
      <c r="AM12" s="90"/>
      <c r="AN12" s="91"/>
      <c r="AO12" s="89"/>
      <c r="AP12" s="90"/>
      <c r="AQ12" s="91">
        <v>8800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969280.67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31000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3800</v>
      </c>
      <c r="N13" s="89">
        <v>0</v>
      </c>
      <c r="O13" s="90"/>
      <c r="P13" s="91">
        <v>3200</v>
      </c>
      <c r="Q13" s="89">
        <v>0</v>
      </c>
      <c r="R13" s="90"/>
      <c r="S13" s="91">
        <v>8000</v>
      </c>
      <c r="T13" s="89">
        <v>0</v>
      </c>
      <c r="U13" s="90"/>
      <c r="V13" s="91">
        <v>3500</v>
      </c>
      <c r="W13" s="89">
        <v>0</v>
      </c>
      <c r="X13" s="90"/>
      <c r="Y13" s="91">
        <v>2900</v>
      </c>
      <c r="Z13" s="89">
        <v>0</v>
      </c>
      <c r="AA13" s="90"/>
      <c r="AB13" s="91">
        <v>3750</v>
      </c>
      <c r="AC13" s="89">
        <v>0</v>
      </c>
      <c r="AD13" s="90"/>
      <c r="AE13" s="91">
        <v>1700</v>
      </c>
      <c r="AF13" s="89">
        <v>0</v>
      </c>
      <c r="AG13" s="90"/>
      <c r="AH13" s="91">
        <v>1150</v>
      </c>
      <c r="AI13" s="89">
        <v>0</v>
      </c>
      <c r="AJ13" s="90"/>
      <c r="AK13" s="91">
        <v>98978</v>
      </c>
      <c r="AL13" s="89">
        <v>0</v>
      </c>
      <c r="AM13" s="90"/>
      <c r="AN13" s="91"/>
      <c r="AO13" s="89"/>
      <c r="AP13" s="90"/>
      <c r="AQ13" s="91">
        <v>600</v>
      </c>
      <c r="AR13" s="89">
        <v>0</v>
      </c>
      <c r="AS13" s="90"/>
      <c r="AT13" s="91"/>
      <c r="AU13" s="89"/>
      <c r="AV13" s="90"/>
      <c r="AW13" s="97">
        <v>6300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164878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12950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12950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/>
      <c r="G18" s="88"/>
      <c r="H18" s="89"/>
      <c r="I18" s="90"/>
      <c r="J18" s="97">
        <v>300</v>
      </c>
      <c r="K18" s="89">
        <v>0</v>
      </c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5300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34695.68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>
        <v>0</v>
      </c>
      <c r="N19" s="89">
        <v>0</v>
      </c>
      <c r="O19" s="101"/>
      <c r="P19" s="97">
        <v>250</v>
      </c>
      <c r="Q19" s="89">
        <v>0</v>
      </c>
      <c r="R19" s="101"/>
      <c r="S19" s="97">
        <v>0</v>
      </c>
      <c r="T19" s="89">
        <v>0</v>
      </c>
      <c r="U19" s="101"/>
      <c r="V19" s="97"/>
      <c r="W19" s="89"/>
      <c r="X19" s="101"/>
      <c r="Y19" s="97">
        <v>1500</v>
      </c>
      <c r="Z19" s="89">
        <v>0</v>
      </c>
      <c r="AA19" s="101"/>
      <c r="AB19" s="97"/>
      <c r="AC19" s="89"/>
      <c r="AD19" s="101"/>
      <c r="AE19" s="97">
        <v>0</v>
      </c>
      <c r="AF19" s="89">
        <v>0</v>
      </c>
      <c r="AG19" s="101"/>
      <c r="AH19" s="97"/>
      <c r="AI19" s="89"/>
      <c r="AJ19" s="101"/>
      <c r="AK19" s="97">
        <v>1000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53639.619999999995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91085.29999999999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599746.05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134966</v>
      </c>
      <c r="K20" s="78">
        <f t="shared" si="1"/>
        <v>0</v>
      </c>
      <c r="L20" s="77">
        <f t="shared" si="1"/>
        <v>0</v>
      </c>
      <c r="M20" s="98">
        <f t="shared" si="1"/>
        <v>174877</v>
      </c>
      <c r="N20" s="78">
        <f t="shared" si="1"/>
        <v>0</v>
      </c>
      <c r="O20" s="77">
        <f t="shared" si="1"/>
        <v>0</v>
      </c>
      <c r="P20" s="98">
        <f t="shared" si="1"/>
        <v>21150</v>
      </c>
      <c r="Q20" s="78">
        <f t="shared" si="1"/>
        <v>0</v>
      </c>
      <c r="R20" s="77">
        <f t="shared" si="1"/>
        <v>0</v>
      </c>
      <c r="S20" s="98">
        <f t="shared" si="1"/>
        <v>36380</v>
      </c>
      <c r="T20" s="78">
        <f t="shared" si="1"/>
        <v>0</v>
      </c>
      <c r="U20" s="77">
        <f t="shared" si="1"/>
        <v>0</v>
      </c>
      <c r="V20" s="98">
        <f t="shared" si="1"/>
        <v>10500</v>
      </c>
      <c r="W20" s="78">
        <f t="shared" si="1"/>
        <v>0</v>
      </c>
      <c r="X20" s="77">
        <f t="shared" si="1"/>
        <v>0</v>
      </c>
      <c r="Y20" s="98">
        <f t="shared" si="1"/>
        <v>5700</v>
      </c>
      <c r="Z20" s="78">
        <f t="shared" si="1"/>
        <v>0</v>
      </c>
      <c r="AA20" s="77">
        <f t="shared" si="1"/>
        <v>0</v>
      </c>
      <c r="AB20" s="98">
        <f t="shared" si="1"/>
        <v>259700</v>
      </c>
      <c r="AC20" s="78">
        <f t="shared" si="1"/>
        <v>0</v>
      </c>
      <c r="AD20" s="77">
        <f t="shared" si="1"/>
        <v>0</v>
      </c>
      <c r="AE20" s="98">
        <f t="shared" si="1"/>
        <v>268600</v>
      </c>
      <c r="AF20" s="78">
        <f t="shared" si="1"/>
        <v>0</v>
      </c>
      <c r="AG20" s="77">
        <f t="shared" si="1"/>
        <v>0</v>
      </c>
      <c r="AH20" s="98">
        <f t="shared" si="1"/>
        <v>1750</v>
      </c>
      <c r="AI20" s="78">
        <f t="shared" si="1"/>
        <v>0</v>
      </c>
      <c r="AJ20" s="77">
        <f t="shared" si="1"/>
        <v>0</v>
      </c>
      <c r="AK20" s="98">
        <f t="shared" si="1"/>
        <v>116578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9400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6300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53639.619999999995</v>
      </c>
      <c r="BJ20" s="78">
        <f t="shared" si="1"/>
        <v>0</v>
      </c>
      <c r="BK20" s="77">
        <f t="shared" si="1"/>
        <v>0</v>
      </c>
      <c r="BL20" s="98">
        <f t="shared" si="1"/>
        <v>12950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1712236.6700000002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6000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3000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78958.93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87958.93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>
        <v>0</v>
      </c>
      <c r="T25" s="89">
        <v>0</v>
      </c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>
        <v>0</v>
      </c>
      <c r="T26" s="89">
        <v>0</v>
      </c>
      <c r="U26" s="101"/>
      <c r="V26" s="97"/>
      <c r="W26" s="89"/>
      <c r="X26" s="101"/>
      <c r="Y26" s="97">
        <v>5000</v>
      </c>
      <c r="Z26" s="89">
        <v>0</v>
      </c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5000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>
        <v>0</v>
      </c>
      <c r="N27" s="89">
        <v>0</v>
      </c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6000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3000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78958.93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92958.93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25700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25700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25700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25700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425312.87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425312.87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425312.87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425312.87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348049.37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348049.37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62000</v>
      </c>
      <c r="BS50" s="89">
        <v>0</v>
      </c>
      <c r="BT50" s="101"/>
      <c r="BU50" s="76"/>
      <c r="BV50" s="85">
        <f t="shared" si="9"/>
        <v>62000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410049.37</v>
      </c>
      <c r="BS51" s="78">
        <f>BS49+BS50</f>
        <v>0</v>
      </c>
      <c r="BT51" s="77">
        <f>BT49+BT50</f>
        <v>0</v>
      </c>
      <c r="BU51" s="85"/>
      <c r="BV51" s="85">
        <f>BV49+BV50</f>
        <v>410049.37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605746.05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134966</v>
      </c>
      <c r="K53" s="86">
        <f t="shared" si="11"/>
        <v>0</v>
      </c>
      <c r="L53" s="86">
        <f t="shared" si="11"/>
        <v>0</v>
      </c>
      <c r="M53" s="86">
        <f t="shared" si="11"/>
        <v>174877</v>
      </c>
      <c r="N53" s="86">
        <f t="shared" si="11"/>
        <v>0</v>
      </c>
      <c r="O53" s="86">
        <f t="shared" si="11"/>
        <v>0</v>
      </c>
      <c r="P53" s="86">
        <f t="shared" si="11"/>
        <v>24150</v>
      </c>
      <c r="Q53" s="86">
        <f t="shared" si="11"/>
        <v>0</v>
      </c>
      <c r="R53" s="86">
        <f t="shared" si="11"/>
        <v>0</v>
      </c>
      <c r="S53" s="86">
        <f t="shared" si="11"/>
        <v>36380</v>
      </c>
      <c r="T53" s="86">
        <f t="shared" si="11"/>
        <v>0</v>
      </c>
      <c r="U53" s="86">
        <f t="shared" si="11"/>
        <v>0</v>
      </c>
      <c r="V53" s="86">
        <f t="shared" si="11"/>
        <v>10500</v>
      </c>
      <c r="W53" s="86">
        <f t="shared" si="11"/>
        <v>0</v>
      </c>
      <c r="X53" s="86">
        <f t="shared" si="11"/>
        <v>0</v>
      </c>
      <c r="Y53" s="86">
        <f t="shared" si="11"/>
        <v>10700</v>
      </c>
      <c r="Z53" s="86">
        <f t="shared" si="11"/>
        <v>0</v>
      </c>
      <c r="AA53" s="86">
        <f t="shared" si="11"/>
        <v>0</v>
      </c>
      <c r="AB53" s="86">
        <f t="shared" si="11"/>
        <v>259700</v>
      </c>
      <c r="AC53" s="86">
        <f t="shared" si="11"/>
        <v>0</v>
      </c>
      <c r="AD53" s="86">
        <f t="shared" si="11"/>
        <v>0</v>
      </c>
      <c r="AE53" s="86">
        <f t="shared" si="11"/>
        <v>347558.93</v>
      </c>
      <c r="AF53" s="86">
        <f t="shared" si="11"/>
        <v>0</v>
      </c>
      <c r="AG53" s="86">
        <f t="shared" si="11"/>
        <v>0</v>
      </c>
      <c r="AH53" s="86">
        <f t="shared" si="11"/>
        <v>1750</v>
      </c>
      <c r="AI53" s="86">
        <f t="shared" si="11"/>
        <v>0</v>
      </c>
      <c r="AJ53" s="86">
        <f t="shared" si="11"/>
        <v>0</v>
      </c>
      <c r="AK53" s="86">
        <f t="shared" si="11"/>
        <v>116578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9400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6300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53639.619999999995</v>
      </c>
      <c r="BJ53" s="86">
        <f t="shared" si="11"/>
        <v>0</v>
      </c>
      <c r="BK53" s="86">
        <f t="shared" si="11"/>
        <v>0</v>
      </c>
      <c r="BL53" s="86">
        <f t="shared" si="11"/>
        <v>38650</v>
      </c>
      <c r="BM53" s="86">
        <f t="shared" si="11"/>
        <v>0</v>
      </c>
      <c r="BN53" s="86">
        <f t="shared" si="11"/>
        <v>0</v>
      </c>
      <c r="BO53" s="86">
        <f t="shared" si="11"/>
        <v>425312.87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410049.37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2666257.8400000003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2022-01-20T09:02:05Z</dcterms:modified>
  <cp:category/>
  <cp:version/>
  <cp:contentType/>
  <cp:contentStatus/>
</cp:coreProperties>
</file>