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<sst xmlns="http://schemas.openxmlformats.org/spreadsheetml/2006/main" count="870" uniqueCount="151">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</sst>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31498.01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334600</v>
      </c>
      <c r="E10" s="45">
        <v>334600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122500</v>
      </c>
      <c r="E14" s="45">
        <v>122500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457100</v>
      </c>
      <c r="E16" s="51">
        <f>E10+E11+E12+E13+E14+E15</f>
        <v>457100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22035</v>
      </c>
      <c r="E18" s="45">
        <v>43355.5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65</v>
      </c>
      <c r="E20" s="59">
        <v>65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22100</v>
      </c>
      <c r="E23" s="51">
        <f>E18+E19+E20+E21+E22</f>
        <v>43420.5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25290</v>
      </c>
      <c r="E25" s="45">
        <v>25304.08</v>
      </c>
    </row>
    <row r="26" spans="2:5" ht="15">
      <c r="B26" s="13">
        <v>30200</v>
      </c>
      <c r="C26" s="54" t="s">
        <v>28</v>
      </c>
      <c r="D26" s="39">
        <v>1016</v>
      </c>
      <c r="E26" s="45">
        <v>1016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13000</v>
      </c>
      <c r="E29" s="50">
        <v>17728.25</v>
      </c>
    </row>
    <row r="30" spans="2:5" ht="15.75" thickBot="1">
      <c r="B30" s="16">
        <v>30000</v>
      </c>
      <c r="C30" s="15" t="s">
        <v>32</v>
      </c>
      <c r="D30" s="48">
        <f>D25+D26+D27+D28+D29</f>
        <v>39306</v>
      </c>
      <c r="E30" s="51">
        <f>E25+E26+E27+E28+E29</f>
        <v>44048.33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205000</v>
      </c>
      <c r="E33" s="59">
        <v>285782.55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4000</v>
      </c>
      <c r="E36" s="50">
        <v>4000</v>
      </c>
    </row>
    <row r="37" spans="2:5" ht="15.75" thickBot="1">
      <c r="B37" s="16">
        <v>40000</v>
      </c>
      <c r="C37" s="15" t="s">
        <v>40</v>
      </c>
      <c r="D37" s="48">
        <f>D32+D33+D34+D35+D36</f>
        <v>209000</v>
      </c>
      <c r="E37" s="51">
        <f>E32+E33+E34+E35+E36</f>
        <v>289782.55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>
        <v>50000</v>
      </c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50000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155000</v>
      </c>
      <c r="E54" s="45">
        <v>155040.32</v>
      </c>
    </row>
    <row r="55" spans="2:5" ht="15">
      <c r="B55" s="13">
        <v>90200</v>
      </c>
      <c r="C55" s="54" t="s">
        <v>62</v>
      </c>
      <c r="D55" s="61">
        <v>20900</v>
      </c>
      <c r="E55" s="62">
        <v>20900</v>
      </c>
    </row>
    <row r="56" spans="2:5" ht="15.75" thickBot="1">
      <c r="B56" s="16">
        <v>90000</v>
      </c>
      <c r="C56" s="15" t="s">
        <v>63</v>
      </c>
      <c r="D56" s="48">
        <f>D54+D55</f>
        <v>175900</v>
      </c>
      <c r="E56" s="51">
        <f>E54+E55</f>
        <v>175940.32</v>
      </c>
    </row>
    <row r="57" spans="2:5" ht="16.5" thickBot="1" thickTop="1">
      <c r="B57" s="109" t="s">
        <v>64</v>
      </c>
      <c r="C57" s="110"/>
      <c r="D57" s="52">
        <f>D16+D23+D30+D37+D43+D49+D52+D56</f>
        <v>953406</v>
      </c>
      <c r="E57" s="55">
        <f>E16+E23+E30+E37+E43+E49+E52+E56</f>
        <v>1060291.7</v>
      </c>
    </row>
    <row r="58" spans="2:5" ht="16.5" thickBot="1" thickTop="1">
      <c r="B58" s="109" t="s">
        <v>65</v>
      </c>
      <c r="C58" s="110"/>
      <c r="D58" s="52">
        <f>D57+D5+D6+D7+D8</f>
        <v>953406</v>
      </c>
      <c r="E58" s="55">
        <f>E57+E5+E6+E7+E8</f>
        <v>1091789.71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327600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122500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450100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22035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65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25240</v>
      </c>
      <c r="E25" s="45"/>
    </row>
    <row r="26" spans="2:5" ht="15">
      <c r="B26" s="13">
        <v>30200</v>
      </c>
      <c r="C26" s="54" t="s">
        <v>28</v>
      </c>
      <c r="D26" s="39">
        <v>1016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12700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38956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155000</v>
      </c>
      <c r="E54" s="45"/>
    </row>
    <row r="55" spans="2:5" ht="15">
      <c r="B55" s="13">
        <v>90200</v>
      </c>
      <c r="C55" s="54" t="s">
        <v>62</v>
      </c>
      <c r="D55" s="61">
        <v>20900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175900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741056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741056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327600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122500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450100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22035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65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25240</v>
      </c>
      <c r="E25" s="45"/>
    </row>
    <row r="26" spans="2:5" ht="15">
      <c r="B26" s="13">
        <v>30200</v>
      </c>
      <c r="C26" s="54" t="s">
        <v>28</v>
      </c>
      <c r="D26" s="39">
        <v>1016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12700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38956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155000</v>
      </c>
      <c r="E54" s="45"/>
    </row>
    <row r="55" spans="2:5" ht="15">
      <c r="B55" s="13">
        <v>90200</v>
      </c>
      <c r="C55" s="54" t="s">
        <v>62</v>
      </c>
      <c r="D55" s="61">
        <v>20900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175900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741056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741056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85625</v>
      </c>
      <c r="E10" s="89">
        <v>0</v>
      </c>
      <c r="F10" s="90">
        <v>86392.37999999999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27750</v>
      </c>
      <c r="AF10" s="89">
        <v>0</v>
      </c>
      <c r="AG10" s="90">
        <v>27827.58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2340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115715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114219.95999999999</v>
      </c>
    </row>
    <row r="11" spans="2:76" ht="15">
      <c r="B11" s="13">
        <v>102</v>
      </c>
      <c r="C11" s="25" t="s">
        <v>92</v>
      </c>
      <c r="D11" s="88">
        <v>6700</v>
      </c>
      <c r="E11" s="89">
        <v>0</v>
      </c>
      <c r="F11" s="90">
        <v>6833.67</v>
      </c>
      <c r="G11" s="88"/>
      <c r="H11" s="89"/>
      <c r="I11" s="90"/>
      <c r="J11" s="97"/>
      <c r="K11" s="89"/>
      <c r="L11" s="101"/>
      <c r="M11" s="91">
        <v>250</v>
      </c>
      <c r="N11" s="89">
        <v>0</v>
      </c>
      <c r="O11" s="90">
        <v>250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2050</v>
      </c>
      <c r="AF11" s="89">
        <v>0</v>
      </c>
      <c r="AG11" s="90">
        <v>2050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9000</v>
      </c>
      <c r="BW11" s="77">
        <f t="shared" si="1"/>
        <v>0</v>
      </c>
      <c r="BX11" s="79">
        <f t="shared" si="2"/>
        <v>9133.67</v>
      </c>
    </row>
    <row r="12" spans="2:76" ht="15">
      <c r="B12" s="13">
        <v>103</v>
      </c>
      <c r="C12" s="25" t="s">
        <v>93</v>
      </c>
      <c r="D12" s="88">
        <v>86760</v>
      </c>
      <c r="E12" s="89">
        <v>0</v>
      </c>
      <c r="F12" s="90">
        <v>96934.87</v>
      </c>
      <c r="G12" s="88"/>
      <c r="H12" s="89"/>
      <c r="I12" s="90"/>
      <c r="J12" s="97"/>
      <c r="K12" s="89"/>
      <c r="L12" s="101"/>
      <c r="M12" s="91">
        <v>33350</v>
      </c>
      <c r="N12" s="89">
        <v>0</v>
      </c>
      <c r="O12" s="90">
        <v>36830.97</v>
      </c>
      <c r="P12" s="91">
        <v>450</v>
      </c>
      <c r="Q12" s="89">
        <v>0</v>
      </c>
      <c r="R12" s="90">
        <v>450</v>
      </c>
      <c r="S12" s="91"/>
      <c r="T12" s="89"/>
      <c r="U12" s="90"/>
      <c r="V12" s="91">
        <v>2450</v>
      </c>
      <c r="W12" s="89">
        <v>0</v>
      </c>
      <c r="X12" s="90">
        <v>2450</v>
      </c>
      <c r="Y12" s="91"/>
      <c r="Z12" s="89"/>
      <c r="AA12" s="90"/>
      <c r="AB12" s="91">
        <v>87900</v>
      </c>
      <c r="AC12" s="89">
        <v>0</v>
      </c>
      <c r="AD12" s="90">
        <v>87900</v>
      </c>
      <c r="AE12" s="91">
        <v>37810</v>
      </c>
      <c r="AF12" s="89">
        <v>0</v>
      </c>
      <c r="AG12" s="90">
        <v>53906.37999999999</v>
      </c>
      <c r="AH12" s="91">
        <v>2000</v>
      </c>
      <c r="AI12" s="89">
        <v>0</v>
      </c>
      <c r="AJ12" s="90">
        <v>2735</v>
      </c>
      <c r="AK12" s="91">
        <v>2500</v>
      </c>
      <c r="AL12" s="89">
        <v>0</v>
      </c>
      <c r="AM12" s="90">
        <v>4342.4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253220</v>
      </c>
      <c r="BW12" s="77">
        <f t="shared" si="1"/>
        <v>0</v>
      </c>
      <c r="BX12" s="79">
        <f t="shared" si="2"/>
        <v>285549.62</v>
      </c>
    </row>
    <row r="13" spans="2:76" ht="15">
      <c r="B13" s="13">
        <v>104</v>
      </c>
      <c r="C13" s="25" t="s">
        <v>19</v>
      </c>
      <c r="D13" s="88">
        <v>9200</v>
      </c>
      <c r="E13" s="89">
        <v>0</v>
      </c>
      <c r="F13" s="90">
        <v>9394.58</v>
      </c>
      <c r="G13" s="88"/>
      <c r="H13" s="89"/>
      <c r="I13" s="90"/>
      <c r="J13" s="97">
        <v>1500</v>
      </c>
      <c r="K13" s="89">
        <v>0</v>
      </c>
      <c r="L13" s="101">
        <v>6070</v>
      </c>
      <c r="M13" s="91">
        <v>6000</v>
      </c>
      <c r="N13" s="89">
        <v>0</v>
      </c>
      <c r="O13" s="90">
        <v>6000</v>
      </c>
      <c r="P13" s="91">
        <v>3990</v>
      </c>
      <c r="Q13" s="89">
        <v>0</v>
      </c>
      <c r="R13" s="90">
        <v>3990</v>
      </c>
      <c r="S13" s="91"/>
      <c r="T13" s="89"/>
      <c r="U13" s="90"/>
      <c r="V13" s="91">
        <v>242</v>
      </c>
      <c r="W13" s="89">
        <v>0</v>
      </c>
      <c r="X13" s="90">
        <v>482.59000000000003</v>
      </c>
      <c r="Y13" s="91">
        <v>100</v>
      </c>
      <c r="Z13" s="89">
        <v>0</v>
      </c>
      <c r="AA13" s="90">
        <v>100</v>
      </c>
      <c r="AB13" s="91">
        <v>5900</v>
      </c>
      <c r="AC13" s="89">
        <v>0</v>
      </c>
      <c r="AD13" s="90">
        <v>7397.1</v>
      </c>
      <c r="AE13" s="91"/>
      <c r="AF13" s="89"/>
      <c r="AG13" s="90"/>
      <c r="AH13" s="91">
        <v>360</v>
      </c>
      <c r="AI13" s="89">
        <v>0</v>
      </c>
      <c r="AJ13" s="90">
        <v>360</v>
      </c>
      <c r="AK13" s="91">
        <v>42095</v>
      </c>
      <c r="AL13" s="89">
        <v>0</v>
      </c>
      <c r="AM13" s="90">
        <v>42708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750</v>
      </c>
      <c r="AX13" s="89">
        <v>0</v>
      </c>
      <c r="AY13" s="101">
        <v>750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70137</v>
      </c>
      <c r="BW13" s="77">
        <f t="shared" si="1"/>
        <v>0</v>
      </c>
      <c r="BX13" s="79">
        <f t="shared" si="2"/>
        <v>77252.27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8550</v>
      </c>
      <c r="BM16" s="89">
        <v>0</v>
      </c>
      <c r="BN16" s="90">
        <v>8620</v>
      </c>
      <c r="BO16" s="91"/>
      <c r="BP16" s="89"/>
      <c r="BQ16" s="90"/>
      <c r="BR16" s="97"/>
      <c r="BS16" s="89"/>
      <c r="BT16" s="101"/>
      <c r="BU16" s="76"/>
      <c r="BV16" s="85">
        <f t="shared" si="0"/>
        <v>8550</v>
      </c>
      <c r="BW16" s="77">
        <f t="shared" si="1"/>
        <v>0</v>
      </c>
      <c r="BX16" s="79">
        <f t="shared" si="2"/>
        <v>8620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800</v>
      </c>
      <c r="E18" s="89">
        <v>0</v>
      </c>
      <c r="F18" s="90">
        <v>800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800</v>
      </c>
      <c r="BW18" s="77">
        <f t="shared" si="1"/>
        <v>0</v>
      </c>
      <c r="BX18" s="79">
        <f t="shared" si="2"/>
        <v>800</v>
      </c>
    </row>
    <row r="19" spans="2:76" ht="15">
      <c r="B19" s="13">
        <v>110</v>
      </c>
      <c r="C19" s="25" t="s">
        <v>98</v>
      </c>
      <c r="D19" s="88">
        <v>10230</v>
      </c>
      <c r="E19" s="89">
        <v>0</v>
      </c>
      <c r="F19" s="90">
        <v>11337.890000000001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19664</v>
      </c>
      <c r="BJ19" s="89">
        <v>0</v>
      </c>
      <c r="BK19" s="101">
        <v>3582.2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29894</v>
      </c>
      <c r="BW19" s="77">
        <f t="shared" si="1"/>
        <v>0</v>
      </c>
      <c r="BX19" s="79">
        <f t="shared" si="2"/>
        <v>14920.09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199315</v>
      </c>
      <c r="E20" s="78">
        <f t="shared" si="3"/>
        <v>0</v>
      </c>
      <c r="F20" s="79">
        <f t="shared" si="3"/>
        <v>211693.38999999998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1500</v>
      </c>
      <c r="K20" s="78">
        <f t="shared" si="3"/>
        <v>0</v>
      </c>
      <c r="L20" s="77">
        <f t="shared" si="3"/>
        <v>6070</v>
      </c>
      <c r="M20" s="98">
        <f t="shared" si="3"/>
        <v>39600</v>
      </c>
      <c r="N20" s="78">
        <f t="shared" si="3"/>
        <v>0</v>
      </c>
      <c r="O20" s="77">
        <f t="shared" si="3"/>
        <v>43080.97</v>
      </c>
      <c r="P20" s="98">
        <f t="shared" si="3"/>
        <v>4440</v>
      </c>
      <c r="Q20" s="78">
        <f t="shared" si="3"/>
        <v>0</v>
      </c>
      <c r="R20" s="77">
        <f t="shared" si="3"/>
        <v>4440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2692</v>
      </c>
      <c r="W20" s="78">
        <f t="shared" si="3"/>
        <v>0</v>
      </c>
      <c r="X20" s="77">
        <f t="shared" si="3"/>
        <v>2932.59</v>
      </c>
      <c r="Y20" s="98">
        <f t="shared" si="3"/>
        <v>100</v>
      </c>
      <c r="Z20" s="78">
        <f t="shared" si="3"/>
        <v>0</v>
      </c>
      <c r="AA20" s="77">
        <f t="shared" si="3"/>
        <v>100</v>
      </c>
      <c r="AB20" s="98">
        <f t="shared" si="3"/>
        <v>93800</v>
      </c>
      <c r="AC20" s="78">
        <f t="shared" si="3"/>
        <v>0</v>
      </c>
      <c r="AD20" s="77">
        <f t="shared" si="3"/>
        <v>95297.1</v>
      </c>
      <c r="AE20" s="98">
        <f t="shared" si="3"/>
        <v>67610</v>
      </c>
      <c r="AF20" s="78">
        <f t="shared" si="3"/>
        <v>0</v>
      </c>
      <c r="AG20" s="77">
        <f t="shared" si="3"/>
        <v>83783.95999999999</v>
      </c>
      <c r="AH20" s="98">
        <f t="shared" si="3"/>
        <v>2360</v>
      </c>
      <c r="AI20" s="78">
        <f t="shared" si="3"/>
        <v>0</v>
      </c>
      <c r="AJ20" s="77">
        <f t="shared" si="3"/>
        <v>3095</v>
      </c>
      <c r="AK20" s="98">
        <f t="shared" si="3"/>
        <v>44595</v>
      </c>
      <c r="AL20" s="78">
        <f t="shared" si="3"/>
        <v>0</v>
      </c>
      <c r="AM20" s="77">
        <f t="shared" si="3"/>
        <v>47050.4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750</v>
      </c>
      <c r="AX20" s="78">
        <f t="shared" si="3"/>
        <v>0</v>
      </c>
      <c r="AY20" s="77">
        <f t="shared" si="3"/>
        <v>750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22004</v>
      </c>
      <c r="BJ20" s="78">
        <f t="shared" si="3"/>
        <v>0</v>
      </c>
      <c r="BK20" s="77">
        <f t="shared" si="3"/>
        <v>3582.2</v>
      </c>
      <c r="BL20" s="98">
        <f t="shared" si="3"/>
        <v>8550</v>
      </c>
      <c r="BM20" s="78">
        <f t="shared" si="3"/>
        <v>0</v>
      </c>
      <c r="BN20" s="77">
        <f t="shared" si="3"/>
        <v>8620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487316</v>
      </c>
      <c r="BW20" s="77">
        <f>BW10+BW11+BW12+BW13+BW14+BW15+BW16+BW17+BW18+BW19</f>
        <v>0</v>
      </c>
      <c r="BX20" s="95">
        <f>BX10+BX11+BX12+BX13+BX14+BX15+BX16+BX17+BX18+BX19</f>
        <v>510495.61000000004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95000</v>
      </c>
      <c r="E24" s="89">
        <v>0</v>
      </c>
      <c r="F24" s="90">
        <v>95845.75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30000</v>
      </c>
      <c r="Q24" s="89">
        <v>0</v>
      </c>
      <c r="R24" s="101">
        <v>30000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1097</v>
      </c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84000</v>
      </c>
      <c r="AF24" s="89">
        <v>0</v>
      </c>
      <c r="AG24" s="101">
        <v>158872.72</v>
      </c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209000</v>
      </c>
      <c r="BW24" s="77">
        <f t="shared" si="4"/>
        <v>0</v>
      </c>
      <c r="BX24" s="79">
        <f t="shared" si="4"/>
        <v>285815.47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95000</v>
      </c>
      <c r="E28" s="78">
        <f t="shared" si="5"/>
        <v>0</v>
      </c>
      <c r="F28" s="79">
        <f t="shared" si="5"/>
        <v>95845.75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30000</v>
      </c>
      <c r="Q28" s="78">
        <f t="shared" si="5"/>
        <v>0</v>
      </c>
      <c r="R28" s="77">
        <f t="shared" si="5"/>
        <v>30000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1097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84000</v>
      </c>
      <c r="AF28" s="78">
        <f t="shared" si="5"/>
        <v>0</v>
      </c>
      <c r="AG28" s="77">
        <f t="shared" si="5"/>
        <v>158872.72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209000</v>
      </c>
      <c r="BW28" s="77">
        <f>BW23+BW24+BW25+BW26+BW27</f>
        <v>0</v>
      </c>
      <c r="BX28" s="95">
        <f>BX23+BX24+BX25+BX26+BX27</f>
        <v>285815.47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31190</v>
      </c>
      <c r="BM40" s="89">
        <v>0</v>
      </c>
      <c r="BN40" s="101">
        <v>31195</v>
      </c>
      <c r="BO40" s="97"/>
      <c r="BP40" s="89"/>
      <c r="BQ40" s="101"/>
      <c r="BR40" s="97"/>
      <c r="BS40" s="89"/>
      <c r="BT40" s="101"/>
      <c r="BU40" s="76"/>
      <c r="BV40" s="85">
        <f t="shared" si="10"/>
        <v>31190</v>
      </c>
      <c r="BW40" s="77">
        <f t="shared" si="10"/>
        <v>0</v>
      </c>
      <c r="BX40" s="79">
        <f t="shared" si="10"/>
        <v>31195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31190</v>
      </c>
      <c r="BM42" s="78">
        <f t="shared" si="12"/>
        <v>0</v>
      </c>
      <c r="BN42" s="77">
        <f t="shared" si="12"/>
        <v>31195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31190</v>
      </c>
      <c r="BW42" s="77">
        <f>BW38+BW39+BW40+BW41</f>
        <v>0</v>
      </c>
      <c r="BX42" s="95">
        <f>BX38+BX39+BX40+BX41</f>
        <v>31195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>
        <v>50000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</v>
      </c>
      <c r="BP46" s="78">
        <f>BP45</f>
        <v>0</v>
      </c>
      <c r="BQ46" s="95">
        <f>BQ45</f>
        <v>50000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50000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155000</v>
      </c>
      <c r="BS49" s="89">
        <v>0</v>
      </c>
      <c r="BT49" s="101">
        <v>160575.37</v>
      </c>
      <c r="BU49" s="76"/>
      <c r="BV49" s="85">
        <f aca="true" t="shared" si="15" ref="BV49:BX50">D49+G49+J49+M49+P49+S49+V49+Y49+AB49+AE49+AH49+AK49+AN49+AQ49+AT49+AW49+AZ49+BC49+BF49+BI49+BL49+BO49+BR49</f>
        <v>155000</v>
      </c>
      <c r="BW49" s="77">
        <f t="shared" si="15"/>
        <v>0</v>
      </c>
      <c r="BX49" s="79">
        <f t="shared" si="15"/>
        <v>160575.37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20900</v>
      </c>
      <c r="BS50" s="89">
        <v>0</v>
      </c>
      <c r="BT50" s="101">
        <v>23421.92</v>
      </c>
      <c r="BU50" s="76"/>
      <c r="BV50" s="85">
        <f t="shared" si="15"/>
        <v>20900</v>
      </c>
      <c r="BW50" s="77">
        <f t="shared" si="15"/>
        <v>0</v>
      </c>
      <c r="BX50" s="79">
        <f t="shared" si="15"/>
        <v>23421.92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175900</v>
      </c>
      <c r="BS51" s="78">
        <f>BS49+BS50</f>
        <v>0</v>
      </c>
      <c r="BT51" s="77">
        <f>BT49+BT50</f>
        <v>183997.28999999998</v>
      </c>
      <c r="BU51" s="85"/>
      <c r="BV51" s="85">
        <f>BV49+BV50</f>
        <v>175900</v>
      </c>
      <c r="BW51" s="77">
        <f>BW49+BW50</f>
        <v>0</v>
      </c>
      <c r="BX51" s="95">
        <f>BX49+BX50</f>
        <v>183997.28999999998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294315</v>
      </c>
      <c r="E53" s="86">
        <f t="shared" si="18"/>
        <v>0</v>
      </c>
      <c r="F53" s="86">
        <f t="shared" si="18"/>
        <v>307539.14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1500</v>
      </c>
      <c r="K53" s="86">
        <f t="shared" si="18"/>
        <v>0</v>
      </c>
      <c r="L53" s="86">
        <f t="shared" si="18"/>
        <v>6070</v>
      </c>
      <c r="M53" s="86">
        <f t="shared" si="18"/>
        <v>39600</v>
      </c>
      <c r="N53" s="86">
        <f t="shared" si="18"/>
        <v>0</v>
      </c>
      <c r="O53" s="86">
        <f t="shared" si="18"/>
        <v>43080.97</v>
      </c>
      <c r="P53" s="86">
        <f t="shared" si="18"/>
        <v>34440</v>
      </c>
      <c r="Q53" s="86">
        <f t="shared" si="18"/>
        <v>0</v>
      </c>
      <c r="R53" s="86">
        <f t="shared" si="18"/>
        <v>34440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2692</v>
      </c>
      <c r="W53" s="86">
        <f t="shared" si="18"/>
        <v>0</v>
      </c>
      <c r="X53" s="86">
        <f t="shared" si="18"/>
        <v>4029.59</v>
      </c>
      <c r="Y53" s="86">
        <f t="shared" si="18"/>
        <v>100</v>
      </c>
      <c r="Z53" s="86">
        <f t="shared" si="18"/>
        <v>0</v>
      </c>
      <c r="AA53" s="86">
        <f t="shared" si="18"/>
        <v>100</v>
      </c>
      <c r="AB53" s="86">
        <f t="shared" si="18"/>
        <v>93800</v>
      </c>
      <c r="AC53" s="86">
        <f t="shared" si="18"/>
        <v>0</v>
      </c>
      <c r="AD53" s="86">
        <f t="shared" si="18"/>
        <v>95297.1</v>
      </c>
      <c r="AE53" s="86">
        <f t="shared" si="18"/>
        <v>151610</v>
      </c>
      <c r="AF53" s="86">
        <f t="shared" si="18"/>
        <v>0</v>
      </c>
      <c r="AG53" s="86">
        <f t="shared" si="18"/>
        <v>242656.68</v>
      </c>
      <c r="AH53" s="86">
        <f t="shared" si="18"/>
        <v>2360</v>
      </c>
      <c r="AI53" s="86">
        <f t="shared" si="18"/>
        <v>0</v>
      </c>
      <c r="AJ53" s="86">
        <f aca="true" t="shared" si="19" ref="AJ53:BT53">AJ20+AJ28+AJ35+AJ42+AJ46+AJ51</f>
        <v>3095</v>
      </c>
      <c r="AK53" s="86">
        <f t="shared" si="19"/>
        <v>44595</v>
      </c>
      <c r="AL53" s="86">
        <f t="shared" si="19"/>
        <v>0</v>
      </c>
      <c r="AM53" s="86">
        <f t="shared" si="19"/>
        <v>47050.4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750</v>
      </c>
      <c r="AX53" s="86">
        <f t="shared" si="19"/>
        <v>0</v>
      </c>
      <c r="AY53" s="86">
        <f t="shared" si="19"/>
        <v>750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22004</v>
      </c>
      <c r="BJ53" s="86">
        <f t="shared" si="19"/>
        <v>0</v>
      </c>
      <c r="BK53" s="86">
        <f t="shared" si="19"/>
        <v>3582.2</v>
      </c>
      <c r="BL53" s="86">
        <f t="shared" si="19"/>
        <v>39740</v>
      </c>
      <c r="BM53" s="86">
        <f t="shared" si="19"/>
        <v>0</v>
      </c>
      <c r="BN53" s="86">
        <f t="shared" si="19"/>
        <v>39815</v>
      </c>
      <c r="BO53" s="86">
        <f t="shared" si="19"/>
        <v>50000</v>
      </c>
      <c r="BP53" s="86">
        <f t="shared" si="19"/>
        <v>0</v>
      </c>
      <c r="BQ53" s="86">
        <f t="shared" si="19"/>
        <v>50000</v>
      </c>
      <c r="BR53" s="86">
        <f t="shared" si="19"/>
        <v>175900</v>
      </c>
      <c r="BS53" s="86">
        <f t="shared" si="19"/>
        <v>0</v>
      </c>
      <c r="BT53" s="86">
        <f t="shared" si="19"/>
        <v>183997.28999999998</v>
      </c>
      <c r="BU53" s="86">
        <f>BU8</f>
        <v>0</v>
      </c>
      <c r="BV53" s="102">
        <f>BV8+BV20+BV28+BV35+BV42+BV46+BV51</f>
        <v>953406</v>
      </c>
      <c r="BW53" s="87">
        <f>BW20+BW28+BW35+BW42+BW46+BW51</f>
        <v>0</v>
      </c>
      <c r="BX53" s="87">
        <f>BX20+BX28+BX35+BX42+BX46+BX51</f>
        <v>1061503.37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77325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27750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105075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6130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250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2050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8430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85760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33350</v>
      </c>
      <c r="N12" s="89">
        <v>0</v>
      </c>
      <c r="O12" s="90"/>
      <c r="P12" s="91">
        <v>450</v>
      </c>
      <c r="Q12" s="89">
        <v>0</v>
      </c>
      <c r="R12" s="90"/>
      <c r="S12" s="91"/>
      <c r="T12" s="89"/>
      <c r="U12" s="90"/>
      <c r="V12" s="91">
        <v>2800</v>
      </c>
      <c r="W12" s="89">
        <v>0</v>
      </c>
      <c r="X12" s="90"/>
      <c r="Y12" s="91"/>
      <c r="Z12" s="89"/>
      <c r="AA12" s="90"/>
      <c r="AB12" s="91">
        <v>87900</v>
      </c>
      <c r="AC12" s="89">
        <v>0</v>
      </c>
      <c r="AD12" s="90"/>
      <c r="AE12" s="91">
        <v>38960</v>
      </c>
      <c r="AF12" s="89">
        <v>0</v>
      </c>
      <c r="AG12" s="90"/>
      <c r="AH12" s="91">
        <v>2000</v>
      </c>
      <c r="AI12" s="89">
        <v>0</v>
      </c>
      <c r="AJ12" s="90"/>
      <c r="AK12" s="91">
        <v>2500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253720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14200</v>
      </c>
      <c r="E13" s="89">
        <v>0</v>
      </c>
      <c r="F13" s="90"/>
      <c r="G13" s="88"/>
      <c r="H13" s="89"/>
      <c r="I13" s="90"/>
      <c r="J13" s="97">
        <v>1500</v>
      </c>
      <c r="K13" s="89">
        <v>0</v>
      </c>
      <c r="L13" s="101"/>
      <c r="M13" s="91">
        <v>6000</v>
      </c>
      <c r="N13" s="89">
        <v>0</v>
      </c>
      <c r="O13" s="90"/>
      <c r="P13" s="91">
        <v>4000</v>
      </c>
      <c r="Q13" s="89">
        <v>0</v>
      </c>
      <c r="R13" s="90"/>
      <c r="S13" s="91"/>
      <c r="T13" s="89"/>
      <c r="U13" s="90"/>
      <c r="V13" s="91">
        <v>242</v>
      </c>
      <c r="W13" s="89">
        <v>0</v>
      </c>
      <c r="X13" s="90"/>
      <c r="Y13" s="91">
        <v>100</v>
      </c>
      <c r="Z13" s="89">
        <v>0</v>
      </c>
      <c r="AA13" s="90"/>
      <c r="AB13" s="91">
        <v>5900</v>
      </c>
      <c r="AC13" s="89">
        <v>0</v>
      </c>
      <c r="AD13" s="90"/>
      <c r="AE13" s="91"/>
      <c r="AF13" s="89"/>
      <c r="AG13" s="90"/>
      <c r="AH13" s="91">
        <v>360</v>
      </c>
      <c r="AI13" s="89">
        <v>0</v>
      </c>
      <c r="AJ13" s="90"/>
      <c r="AK13" s="91">
        <v>42100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750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75152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7630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7630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10230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18009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28239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194445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1500</v>
      </c>
      <c r="K20" s="78">
        <f t="shared" si="1"/>
        <v>0</v>
      </c>
      <c r="L20" s="77">
        <f t="shared" si="1"/>
        <v>0</v>
      </c>
      <c r="M20" s="98">
        <f t="shared" si="1"/>
        <v>39600</v>
      </c>
      <c r="N20" s="78">
        <f t="shared" si="1"/>
        <v>0</v>
      </c>
      <c r="O20" s="77">
        <f t="shared" si="1"/>
        <v>0</v>
      </c>
      <c r="P20" s="98">
        <f t="shared" si="1"/>
        <v>4450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3042</v>
      </c>
      <c r="W20" s="78">
        <f t="shared" si="1"/>
        <v>0</v>
      </c>
      <c r="X20" s="77">
        <f t="shared" si="1"/>
        <v>0</v>
      </c>
      <c r="Y20" s="98">
        <f t="shared" si="1"/>
        <v>100</v>
      </c>
      <c r="Z20" s="78">
        <f t="shared" si="1"/>
        <v>0</v>
      </c>
      <c r="AA20" s="77">
        <f t="shared" si="1"/>
        <v>0</v>
      </c>
      <c r="AB20" s="98">
        <f t="shared" si="1"/>
        <v>93800</v>
      </c>
      <c r="AC20" s="78">
        <f t="shared" si="1"/>
        <v>0</v>
      </c>
      <c r="AD20" s="77">
        <f t="shared" si="1"/>
        <v>0</v>
      </c>
      <c r="AE20" s="98">
        <f t="shared" si="1"/>
        <v>68760</v>
      </c>
      <c r="AF20" s="78">
        <f t="shared" si="1"/>
        <v>0</v>
      </c>
      <c r="AG20" s="77">
        <f t="shared" si="1"/>
        <v>0</v>
      </c>
      <c r="AH20" s="98">
        <f t="shared" si="1"/>
        <v>2360</v>
      </c>
      <c r="AI20" s="78">
        <f t="shared" si="1"/>
        <v>0</v>
      </c>
      <c r="AJ20" s="77">
        <f t="shared" si="1"/>
        <v>0</v>
      </c>
      <c r="AK20" s="98">
        <f t="shared" si="1"/>
        <v>44600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750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18009</v>
      </c>
      <c r="BJ20" s="78">
        <f t="shared" si="1"/>
        <v>0</v>
      </c>
      <c r="BK20" s="77">
        <f t="shared" si="1"/>
        <v>0</v>
      </c>
      <c r="BL20" s="98">
        <f t="shared" si="1"/>
        <v>7630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479046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4000</v>
      </c>
      <c r="AF24" s="89">
        <v>0</v>
      </c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4000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32110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32110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32110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32110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155000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20900</v>
      </c>
      <c r="BS50" s="89">
        <v>0</v>
      </c>
      <c r="BT50" s="101"/>
      <c r="BU50" s="76"/>
      <c r="BV50" s="85">
        <f t="shared" si="9"/>
        <v>20900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175900</v>
      </c>
      <c r="BS51" s="78">
        <f>BS49+BS50</f>
        <v>0</v>
      </c>
      <c r="BT51" s="77">
        <f>BT49+BT50</f>
        <v>0</v>
      </c>
      <c r="BU51" s="85"/>
      <c r="BV51" s="85">
        <f>BV49+BV50</f>
        <v>175900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194445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1500</v>
      </c>
      <c r="K53" s="86">
        <f t="shared" si="11"/>
        <v>0</v>
      </c>
      <c r="L53" s="86">
        <f t="shared" si="11"/>
        <v>0</v>
      </c>
      <c r="M53" s="86">
        <f t="shared" si="11"/>
        <v>39600</v>
      </c>
      <c r="N53" s="86">
        <f t="shared" si="11"/>
        <v>0</v>
      </c>
      <c r="O53" s="86">
        <f t="shared" si="11"/>
        <v>0</v>
      </c>
      <c r="P53" s="86">
        <f t="shared" si="11"/>
        <v>4450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3042</v>
      </c>
      <c r="W53" s="86">
        <f t="shared" si="11"/>
        <v>0</v>
      </c>
      <c r="X53" s="86">
        <f t="shared" si="11"/>
        <v>0</v>
      </c>
      <c r="Y53" s="86">
        <f t="shared" si="11"/>
        <v>100</v>
      </c>
      <c r="Z53" s="86">
        <f t="shared" si="11"/>
        <v>0</v>
      </c>
      <c r="AA53" s="86">
        <f t="shared" si="11"/>
        <v>0</v>
      </c>
      <c r="AB53" s="86">
        <f t="shared" si="11"/>
        <v>93800</v>
      </c>
      <c r="AC53" s="86">
        <f t="shared" si="11"/>
        <v>0</v>
      </c>
      <c r="AD53" s="86">
        <f t="shared" si="11"/>
        <v>0</v>
      </c>
      <c r="AE53" s="86">
        <f t="shared" si="11"/>
        <v>72760</v>
      </c>
      <c r="AF53" s="86">
        <f t="shared" si="11"/>
        <v>0</v>
      </c>
      <c r="AG53" s="86">
        <f t="shared" si="11"/>
        <v>0</v>
      </c>
      <c r="AH53" s="86">
        <f t="shared" si="11"/>
        <v>2360</v>
      </c>
      <c r="AI53" s="86">
        <f t="shared" si="11"/>
        <v>0</v>
      </c>
      <c r="AJ53" s="86">
        <f t="shared" si="11"/>
        <v>0</v>
      </c>
      <c r="AK53" s="86">
        <f t="shared" si="11"/>
        <v>44600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750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18009</v>
      </c>
      <c r="BJ53" s="86">
        <f t="shared" si="11"/>
        <v>0</v>
      </c>
      <c r="BK53" s="86">
        <f t="shared" si="11"/>
        <v>0</v>
      </c>
      <c r="BL53" s="86">
        <f t="shared" si="11"/>
        <v>39740</v>
      </c>
      <c r="BM53" s="86">
        <f t="shared" si="11"/>
        <v>0</v>
      </c>
      <c r="BN53" s="86">
        <f t="shared" si="11"/>
        <v>0</v>
      </c>
      <c r="BO53" s="86">
        <f t="shared" si="11"/>
        <v>50000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175900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741056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77325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27750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105075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6130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250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2050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8430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85760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33350</v>
      </c>
      <c r="N12" s="89">
        <v>0</v>
      </c>
      <c r="O12" s="90"/>
      <c r="P12" s="91">
        <v>450</v>
      </c>
      <c r="Q12" s="89">
        <v>0</v>
      </c>
      <c r="R12" s="90"/>
      <c r="S12" s="91"/>
      <c r="T12" s="89"/>
      <c r="U12" s="90"/>
      <c r="V12" s="91">
        <v>2800</v>
      </c>
      <c r="W12" s="89">
        <v>0</v>
      </c>
      <c r="X12" s="90"/>
      <c r="Y12" s="91"/>
      <c r="Z12" s="89"/>
      <c r="AA12" s="90"/>
      <c r="AB12" s="91">
        <v>87900</v>
      </c>
      <c r="AC12" s="89">
        <v>0</v>
      </c>
      <c r="AD12" s="90"/>
      <c r="AE12" s="91">
        <v>38960</v>
      </c>
      <c r="AF12" s="89">
        <v>0</v>
      </c>
      <c r="AG12" s="90"/>
      <c r="AH12" s="91">
        <v>2000</v>
      </c>
      <c r="AI12" s="89">
        <v>0</v>
      </c>
      <c r="AJ12" s="90"/>
      <c r="AK12" s="91">
        <v>2500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253720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14200</v>
      </c>
      <c r="E13" s="89">
        <v>0</v>
      </c>
      <c r="F13" s="90"/>
      <c r="G13" s="88"/>
      <c r="H13" s="89"/>
      <c r="I13" s="90"/>
      <c r="J13" s="97">
        <v>1500</v>
      </c>
      <c r="K13" s="89">
        <v>0</v>
      </c>
      <c r="L13" s="101"/>
      <c r="M13" s="91">
        <v>6000</v>
      </c>
      <c r="N13" s="89">
        <v>0</v>
      </c>
      <c r="O13" s="90"/>
      <c r="P13" s="91">
        <v>4000</v>
      </c>
      <c r="Q13" s="89">
        <v>0</v>
      </c>
      <c r="R13" s="90"/>
      <c r="S13" s="91"/>
      <c r="T13" s="89"/>
      <c r="U13" s="90"/>
      <c r="V13" s="91">
        <v>242</v>
      </c>
      <c r="W13" s="89">
        <v>0</v>
      </c>
      <c r="X13" s="90"/>
      <c r="Y13" s="91">
        <v>100</v>
      </c>
      <c r="Z13" s="89">
        <v>0</v>
      </c>
      <c r="AA13" s="90"/>
      <c r="AB13" s="91">
        <v>5900</v>
      </c>
      <c r="AC13" s="89">
        <v>0</v>
      </c>
      <c r="AD13" s="90"/>
      <c r="AE13" s="91"/>
      <c r="AF13" s="89"/>
      <c r="AG13" s="90"/>
      <c r="AH13" s="91">
        <v>360</v>
      </c>
      <c r="AI13" s="89">
        <v>0</v>
      </c>
      <c r="AJ13" s="90"/>
      <c r="AK13" s="91">
        <v>42100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750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75152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6650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6650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10230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18029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28259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194445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1500</v>
      </c>
      <c r="K20" s="78">
        <f t="shared" si="1"/>
        <v>0</v>
      </c>
      <c r="L20" s="77">
        <f t="shared" si="1"/>
        <v>0</v>
      </c>
      <c r="M20" s="98">
        <f t="shared" si="1"/>
        <v>39600</v>
      </c>
      <c r="N20" s="78">
        <f t="shared" si="1"/>
        <v>0</v>
      </c>
      <c r="O20" s="77">
        <f t="shared" si="1"/>
        <v>0</v>
      </c>
      <c r="P20" s="98">
        <f t="shared" si="1"/>
        <v>4450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3042</v>
      </c>
      <c r="W20" s="78">
        <f t="shared" si="1"/>
        <v>0</v>
      </c>
      <c r="X20" s="77">
        <f t="shared" si="1"/>
        <v>0</v>
      </c>
      <c r="Y20" s="98">
        <f t="shared" si="1"/>
        <v>100</v>
      </c>
      <c r="Z20" s="78">
        <f t="shared" si="1"/>
        <v>0</v>
      </c>
      <c r="AA20" s="77">
        <f t="shared" si="1"/>
        <v>0</v>
      </c>
      <c r="AB20" s="98">
        <f t="shared" si="1"/>
        <v>93800</v>
      </c>
      <c r="AC20" s="78">
        <f t="shared" si="1"/>
        <v>0</v>
      </c>
      <c r="AD20" s="77">
        <f t="shared" si="1"/>
        <v>0</v>
      </c>
      <c r="AE20" s="98">
        <f t="shared" si="1"/>
        <v>68760</v>
      </c>
      <c r="AF20" s="78">
        <f t="shared" si="1"/>
        <v>0</v>
      </c>
      <c r="AG20" s="77">
        <f t="shared" si="1"/>
        <v>0</v>
      </c>
      <c r="AH20" s="98">
        <f t="shared" si="1"/>
        <v>2360</v>
      </c>
      <c r="AI20" s="78">
        <f t="shared" si="1"/>
        <v>0</v>
      </c>
      <c r="AJ20" s="77">
        <f t="shared" si="1"/>
        <v>0</v>
      </c>
      <c r="AK20" s="98">
        <f t="shared" si="1"/>
        <v>44600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750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18029</v>
      </c>
      <c r="BJ20" s="78">
        <f t="shared" si="1"/>
        <v>0</v>
      </c>
      <c r="BK20" s="77">
        <f t="shared" si="1"/>
        <v>0</v>
      </c>
      <c r="BL20" s="98">
        <f t="shared" si="1"/>
        <v>6650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478086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4000</v>
      </c>
      <c r="AF24" s="89">
        <v>0</v>
      </c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4000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33070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33070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33070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33070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155000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20900</v>
      </c>
      <c r="BS50" s="89">
        <v>0</v>
      </c>
      <c r="BT50" s="101"/>
      <c r="BU50" s="76"/>
      <c r="BV50" s="85">
        <f t="shared" si="9"/>
        <v>20900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175900</v>
      </c>
      <c r="BS51" s="78">
        <f>BS49+BS50</f>
        <v>0</v>
      </c>
      <c r="BT51" s="77">
        <f>BT49+BT50</f>
        <v>0</v>
      </c>
      <c r="BU51" s="85"/>
      <c r="BV51" s="85">
        <f>BV49+BV50</f>
        <v>175900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194445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1500</v>
      </c>
      <c r="K53" s="86">
        <f t="shared" si="11"/>
        <v>0</v>
      </c>
      <c r="L53" s="86">
        <f t="shared" si="11"/>
        <v>0</v>
      </c>
      <c r="M53" s="86">
        <f t="shared" si="11"/>
        <v>39600</v>
      </c>
      <c r="N53" s="86">
        <f t="shared" si="11"/>
        <v>0</v>
      </c>
      <c r="O53" s="86">
        <f t="shared" si="11"/>
        <v>0</v>
      </c>
      <c r="P53" s="86">
        <f t="shared" si="11"/>
        <v>4450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3042</v>
      </c>
      <c r="W53" s="86">
        <f t="shared" si="11"/>
        <v>0</v>
      </c>
      <c r="X53" s="86">
        <f t="shared" si="11"/>
        <v>0</v>
      </c>
      <c r="Y53" s="86">
        <f t="shared" si="11"/>
        <v>100</v>
      </c>
      <c r="Z53" s="86">
        <f t="shared" si="11"/>
        <v>0</v>
      </c>
      <c r="AA53" s="86">
        <f t="shared" si="11"/>
        <v>0</v>
      </c>
      <c r="AB53" s="86">
        <f t="shared" si="11"/>
        <v>93800</v>
      </c>
      <c r="AC53" s="86">
        <f t="shared" si="11"/>
        <v>0</v>
      </c>
      <c r="AD53" s="86">
        <f t="shared" si="11"/>
        <v>0</v>
      </c>
      <c r="AE53" s="86">
        <f t="shared" si="11"/>
        <v>72760</v>
      </c>
      <c r="AF53" s="86">
        <f t="shared" si="11"/>
        <v>0</v>
      </c>
      <c r="AG53" s="86">
        <f t="shared" si="11"/>
        <v>0</v>
      </c>
      <c r="AH53" s="86">
        <f t="shared" si="11"/>
        <v>2360</v>
      </c>
      <c r="AI53" s="86">
        <f t="shared" si="11"/>
        <v>0</v>
      </c>
      <c r="AJ53" s="86">
        <f t="shared" si="11"/>
        <v>0</v>
      </c>
      <c r="AK53" s="86">
        <f t="shared" si="11"/>
        <v>44600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750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18029</v>
      </c>
      <c r="BJ53" s="86">
        <f t="shared" si="11"/>
        <v>0</v>
      </c>
      <c r="BK53" s="86">
        <f t="shared" si="11"/>
        <v>0</v>
      </c>
      <c r="BL53" s="86">
        <f t="shared" si="11"/>
        <v>39720</v>
      </c>
      <c r="BM53" s="86">
        <f t="shared" si="11"/>
        <v>0</v>
      </c>
      <c r="BN53" s="86">
        <f t="shared" si="11"/>
        <v>0</v>
      </c>
      <c r="BO53" s="86">
        <f t="shared" si="11"/>
        <v>50000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175900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741056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2019-12-18T15:11:01Z</dcterms:modified>
  <cp:category/>
  <cp:version/>
  <cp:contentType/>
  <cp:contentStatus/>
</cp:coreProperties>
</file>