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<sst xmlns="http://schemas.openxmlformats.org/spreadsheetml/2006/main" count="870" uniqueCount="151">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</sst>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514930.35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5887749.44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2071500</v>
      </c>
      <c r="E10" s="45">
        <v>2785065.14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2071500</v>
      </c>
      <c r="E16" s="51">
        <f>E10+E11+E12+E13+E14+E15</f>
        <v>2785065.14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2665301.1</v>
      </c>
      <c r="E18" s="45">
        <v>2825247.34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2665301.1</v>
      </c>
      <c r="E23" s="51">
        <f>E18+E19+E20+E21+E22</f>
        <v>2825247.34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854798</v>
      </c>
      <c r="E25" s="45">
        <v>1193602.65</v>
      </c>
    </row>
    <row r="26" spans="2:5" ht="15">
      <c r="B26" s="13">
        <v>30200</v>
      </c>
      <c r="C26" s="54" t="s">
        <v>28</v>
      </c>
      <c r="D26" s="39">
        <v>13000</v>
      </c>
      <c r="E26" s="45">
        <v>110731.69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129350</v>
      </c>
      <c r="E29" s="50">
        <v>155451.27</v>
      </c>
    </row>
    <row r="30" spans="2:5" ht="15.75" thickBot="1">
      <c r="B30" s="16">
        <v>30000</v>
      </c>
      <c r="C30" s="15" t="s">
        <v>32</v>
      </c>
      <c r="D30" s="48">
        <f>D25+D26+D27+D28+D29</f>
        <v>997148</v>
      </c>
      <c r="E30" s="51">
        <f>E25+E26+E27+E28+E29</f>
        <v>1459785.6099999999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354430.69</v>
      </c>
      <c r="E33" s="59">
        <v>561714.96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80000</v>
      </c>
      <c r="E35" s="45">
        <v>80000</v>
      </c>
    </row>
    <row r="36" spans="2:5" ht="15">
      <c r="B36" s="13">
        <v>40500</v>
      </c>
      <c r="C36" s="54" t="s">
        <v>39</v>
      </c>
      <c r="D36" s="49">
        <v>573660</v>
      </c>
      <c r="E36" s="50">
        <v>573660</v>
      </c>
    </row>
    <row r="37" spans="2:5" ht="15.75" thickBot="1">
      <c r="B37" s="16">
        <v>40000</v>
      </c>
      <c r="C37" s="15" t="s">
        <v>40</v>
      </c>
      <c r="D37" s="48">
        <f>D32+D33+D34+D35+D36</f>
        <v>1008090.69</v>
      </c>
      <c r="E37" s="51">
        <f>E32+E33+E34+E35+E36</f>
        <v>1215374.96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1441032.91</v>
      </c>
      <c r="E54" s="45">
        <v>1446470.43</v>
      </c>
    </row>
    <row r="55" spans="2:5" ht="15">
      <c r="B55" s="13">
        <v>90200</v>
      </c>
      <c r="C55" s="54" t="s">
        <v>62</v>
      </c>
      <c r="D55" s="61">
        <v>52000</v>
      </c>
      <c r="E55" s="62">
        <v>71376.81</v>
      </c>
    </row>
    <row r="56" spans="2:5" ht="15.75" thickBot="1">
      <c r="B56" s="16">
        <v>90000</v>
      </c>
      <c r="C56" s="15" t="s">
        <v>63</v>
      </c>
      <c r="D56" s="48">
        <f>D54+D55</f>
        <v>1493032.91</v>
      </c>
      <c r="E56" s="51">
        <f>E54+E55</f>
        <v>1517847.24</v>
      </c>
    </row>
    <row r="57" spans="2:5" ht="16.5" thickBot="1" thickTop="1">
      <c r="B57" s="109" t="s">
        <v>64</v>
      </c>
      <c r="C57" s="110"/>
      <c r="D57" s="52">
        <f>D16+D23+D30+D37+D43+D49+D52+D56</f>
        <v>8235072.699999999</v>
      </c>
      <c r="E57" s="55">
        <f>E16+E23+E30+E37+E43+E49+E52+E56</f>
        <v>9803320.29</v>
      </c>
    </row>
    <row r="58" spans="2:5" ht="16.5" thickBot="1" thickTop="1">
      <c r="B58" s="109" t="s">
        <v>65</v>
      </c>
      <c r="C58" s="110"/>
      <c r="D58" s="52">
        <f>D57+D5+D6+D7+D8</f>
        <v>8750003.049999999</v>
      </c>
      <c r="E58" s="55">
        <f>E57+E5+E6+E7+E8</f>
        <v>15691069.73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2071500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2071500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2665601.1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2665601.1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861851</v>
      </c>
      <c r="E25" s="45"/>
    </row>
    <row r="26" spans="2:5" ht="15">
      <c r="B26" s="13">
        <v>30200</v>
      </c>
      <c r="C26" s="54" t="s">
        <v>28</v>
      </c>
      <c r="D26" s="39">
        <v>16000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129350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1007201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250000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250000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1441032.91</v>
      </c>
      <c r="E54" s="45"/>
    </row>
    <row r="55" spans="2:5" ht="15">
      <c r="B55" s="13">
        <v>90200</v>
      </c>
      <c r="C55" s="54" t="s">
        <v>62</v>
      </c>
      <c r="D55" s="61">
        <v>52000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1493032.91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7737335.01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7737335.01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2071500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2071500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2665601.1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2665601.1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861851</v>
      </c>
      <c r="E25" s="45"/>
    </row>
    <row r="26" spans="2:5" ht="15">
      <c r="B26" s="13">
        <v>30200</v>
      </c>
      <c r="C26" s="54" t="s">
        <v>28</v>
      </c>
      <c r="D26" s="39">
        <v>16000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129350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1007201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250000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1441032.91</v>
      </c>
      <c r="E54" s="45"/>
    </row>
    <row r="55" spans="2:5" ht="15">
      <c r="B55" s="13">
        <v>90200</v>
      </c>
      <c r="C55" s="54" t="s">
        <v>62</v>
      </c>
      <c r="D55" s="61">
        <v>52000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1493032.91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7537335.01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7537335.01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777900</v>
      </c>
      <c r="E10" s="89">
        <v>0</v>
      </c>
      <c r="F10" s="90">
        <v>952206.3300000003</v>
      </c>
      <c r="G10" s="88"/>
      <c r="H10" s="89"/>
      <c r="I10" s="90"/>
      <c r="J10" s="97">
        <v>133200</v>
      </c>
      <c r="K10" s="89">
        <v>0</v>
      </c>
      <c r="L10" s="101">
        <v>165459.27000000002</v>
      </c>
      <c r="M10" s="91">
        <v>0</v>
      </c>
      <c r="N10" s="89">
        <v>0</v>
      </c>
      <c r="O10" s="90">
        <v>0</v>
      </c>
      <c r="P10" s="91">
        <v>33800</v>
      </c>
      <c r="Q10" s="89">
        <v>0</v>
      </c>
      <c r="R10" s="90">
        <v>34921.28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35100</v>
      </c>
      <c r="AC10" s="89">
        <v>0</v>
      </c>
      <c r="AD10" s="90">
        <v>40078.74</v>
      </c>
      <c r="AE10" s="91">
        <v>53300</v>
      </c>
      <c r="AF10" s="89">
        <v>0</v>
      </c>
      <c r="AG10" s="90">
        <v>63373.45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1033300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1256039.0700000003</v>
      </c>
    </row>
    <row r="11" spans="2:76" ht="15">
      <c r="B11" s="13">
        <v>102</v>
      </c>
      <c r="C11" s="25" t="s">
        <v>92</v>
      </c>
      <c r="D11" s="88">
        <v>98100</v>
      </c>
      <c r="E11" s="89">
        <v>0</v>
      </c>
      <c r="F11" s="90">
        <v>104893.52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>
        <v>200</v>
      </c>
      <c r="T11" s="89">
        <v>0</v>
      </c>
      <c r="U11" s="90">
        <v>200</v>
      </c>
      <c r="V11" s="91"/>
      <c r="W11" s="89"/>
      <c r="X11" s="90"/>
      <c r="Y11" s="91"/>
      <c r="Z11" s="89"/>
      <c r="AA11" s="90"/>
      <c r="AB11" s="91">
        <v>2100</v>
      </c>
      <c r="AC11" s="89">
        <v>0</v>
      </c>
      <c r="AD11" s="90">
        <v>2100</v>
      </c>
      <c r="AE11" s="91">
        <v>650</v>
      </c>
      <c r="AF11" s="89">
        <v>0</v>
      </c>
      <c r="AG11" s="90">
        <v>650</v>
      </c>
      <c r="AH11" s="91">
        <v>700</v>
      </c>
      <c r="AI11" s="89">
        <v>0</v>
      </c>
      <c r="AJ11" s="90">
        <v>727.63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101750</v>
      </c>
      <c r="BW11" s="77">
        <f t="shared" si="1"/>
        <v>0</v>
      </c>
      <c r="BX11" s="79">
        <f t="shared" si="2"/>
        <v>108571.15000000001</v>
      </c>
    </row>
    <row r="12" spans="2:76" ht="15">
      <c r="B12" s="13">
        <v>103</v>
      </c>
      <c r="C12" s="25" t="s">
        <v>93</v>
      </c>
      <c r="D12" s="88">
        <v>412738</v>
      </c>
      <c r="E12" s="89">
        <v>0</v>
      </c>
      <c r="F12" s="90">
        <v>555783.57</v>
      </c>
      <c r="G12" s="88"/>
      <c r="H12" s="89"/>
      <c r="I12" s="90"/>
      <c r="J12" s="97">
        <v>21850</v>
      </c>
      <c r="K12" s="89">
        <v>0</v>
      </c>
      <c r="L12" s="101">
        <v>34794.020000000004</v>
      </c>
      <c r="M12" s="91">
        <v>370300</v>
      </c>
      <c r="N12" s="89">
        <v>0</v>
      </c>
      <c r="O12" s="90">
        <v>505383.3</v>
      </c>
      <c r="P12" s="91">
        <v>70948</v>
      </c>
      <c r="Q12" s="89">
        <v>0</v>
      </c>
      <c r="R12" s="90">
        <v>91920.32999999999</v>
      </c>
      <c r="S12" s="91">
        <v>41530</v>
      </c>
      <c r="T12" s="89">
        <v>0</v>
      </c>
      <c r="U12" s="90">
        <v>59806.020000000004</v>
      </c>
      <c r="V12" s="91">
        <v>5000</v>
      </c>
      <c r="W12" s="89">
        <v>0</v>
      </c>
      <c r="X12" s="90">
        <v>5000</v>
      </c>
      <c r="Y12" s="91">
        <v>500</v>
      </c>
      <c r="Z12" s="89">
        <v>0</v>
      </c>
      <c r="AA12" s="90">
        <v>2955.13</v>
      </c>
      <c r="AB12" s="91">
        <v>436760</v>
      </c>
      <c r="AC12" s="89">
        <v>0</v>
      </c>
      <c r="AD12" s="90">
        <v>738935.64</v>
      </c>
      <c r="AE12" s="91">
        <v>204950</v>
      </c>
      <c r="AF12" s="89">
        <v>0</v>
      </c>
      <c r="AG12" s="90">
        <v>294598.19</v>
      </c>
      <c r="AH12" s="91">
        <v>15395</v>
      </c>
      <c r="AI12" s="89">
        <v>0</v>
      </c>
      <c r="AJ12" s="90">
        <v>28498.59</v>
      </c>
      <c r="AK12" s="91">
        <v>26900</v>
      </c>
      <c r="AL12" s="89">
        <v>0</v>
      </c>
      <c r="AM12" s="90">
        <v>46454.95999999999</v>
      </c>
      <c r="AN12" s="91">
        <v>600</v>
      </c>
      <c r="AO12" s="89">
        <v>0</v>
      </c>
      <c r="AP12" s="90">
        <v>850.01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1607471</v>
      </c>
      <c r="BW12" s="77">
        <f t="shared" si="1"/>
        <v>0</v>
      </c>
      <c r="BX12" s="79">
        <f t="shared" si="2"/>
        <v>2364979.7599999993</v>
      </c>
    </row>
    <row r="13" spans="2:76" ht="15">
      <c r="B13" s="13">
        <v>104</v>
      </c>
      <c r="C13" s="25" t="s">
        <v>19</v>
      </c>
      <c r="D13" s="88">
        <v>13730</v>
      </c>
      <c r="E13" s="89">
        <v>0</v>
      </c>
      <c r="F13" s="90">
        <v>14186</v>
      </c>
      <c r="G13" s="88"/>
      <c r="H13" s="89"/>
      <c r="I13" s="90"/>
      <c r="J13" s="97">
        <v>1300</v>
      </c>
      <c r="K13" s="89">
        <v>0</v>
      </c>
      <c r="L13" s="101">
        <v>1300</v>
      </c>
      <c r="M13" s="91">
        <v>33500</v>
      </c>
      <c r="N13" s="89">
        <v>0</v>
      </c>
      <c r="O13" s="90">
        <v>33500</v>
      </c>
      <c r="P13" s="91">
        <v>7500</v>
      </c>
      <c r="Q13" s="89">
        <v>0</v>
      </c>
      <c r="R13" s="90">
        <v>7500</v>
      </c>
      <c r="S13" s="91">
        <v>7500</v>
      </c>
      <c r="T13" s="89">
        <v>0</v>
      </c>
      <c r="U13" s="90">
        <v>12900</v>
      </c>
      <c r="V13" s="91">
        <v>15000</v>
      </c>
      <c r="W13" s="89">
        <v>0</v>
      </c>
      <c r="X13" s="90">
        <v>15000</v>
      </c>
      <c r="Y13" s="91"/>
      <c r="Z13" s="89"/>
      <c r="AA13" s="90"/>
      <c r="AB13" s="91">
        <v>675000</v>
      </c>
      <c r="AC13" s="89">
        <v>0</v>
      </c>
      <c r="AD13" s="90">
        <v>744117.7200000001</v>
      </c>
      <c r="AE13" s="91"/>
      <c r="AF13" s="89"/>
      <c r="AG13" s="90"/>
      <c r="AH13" s="91">
        <v>5500</v>
      </c>
      <c r="AI13" s="89">
        <v>0</v>
      </c>
      <c r="AJ13" s="90">
        <v>5500</v>
      </c>
      <c r="AK13" s="91">
        <v>7400</v>
      </c>
      <c r="AL13" s="89">
        <v>0</v>
      </c>
      <c r="AM13" s="90">
        <v>27499.1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2250</v>
      </c>
      <c r="AX13" s="89">
        <v>0</v>
      </c>
      <c r="AY13" s="101">
        <v>4500</v>
      </c>
      <c r="AZ13" s="91"/>
      <c r="BA13" s="89"/>
      <c r="BB13" s="90"/>
      <c r="BC13" s="97">
        <v>1267600</v>
      </c>
      <c r="BD13" s="89">
        <v>0</v>
      </c>
      <c r="BE13" s="101">
        <v>1267600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2036280</v>
      </c>
      <c r="BW13" s="77">
        <f t="shared" si="1"/>
        <v>0</v>
      </c>
      <c r="BX13" s="79">
        <f t="shared" si="2"/>
        <v>2133602.8200000003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120</v>
      </c>
      <c r="AC16" s="89">
        <v>0</v>
      </c>
      <c r="AD16" s="90">
        <v>120</v>
      </c>
      <c r="AE16" s="97">
        <v>1600</v>
      </c>
      <c r="AF16" s="89">
        <v>0</v>
      </c>
      <c r="AG16" s="101">
        <v>1600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410</v>
      </c>
      <c r="BM16" s="89">
        <v>0</v>
      </c>
      <c r="BN16" s="90">
        <v>410</v>
      </c>
      <c r="BO16" s="91"/>
      <c r="BP16" s="89"/>
      <c r="BQ16" s="90"/>
      <c r="BR16" s="97"/>
      <c r="BS16" s="89"/>
      <c r="BT16" s="101"/>
      <c r="BU16" s="76"/>
      <c r="BV16" s="85">
        <f t="shared" si="0"/>
        <v>2130</v>
      </c>
      <c r="BW16" s="77">
        <f t="shared" si="1"/>
        <v>0</v>
      </c>
      <c r="BX16" s="79">
        <f t="shared" si="2"/>
        <v>2130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>
        <v>7000</v>
      </c>
      <c r="G18" s="88"/>
      <c r="H18" s="89"/>
      <c r="I18" s="90"/>
      <c r="J18" s="97">
        <v>50</v>
      </c>
      <c r="K18" s="89">
        <v>0</v>
      </c>
      <c r="L18" s="101">
        <v>50</v>
      </c>
      <c r="M18" s="97">
        <v>2000</v>
      </c>
      <c r="N18" s="89">
        <v>0</v>
      </c>
      <c r="O18" s="101">
        <v>2000</v>
      </c>
      <c r="P18" s="97">
        <v>100</v>
      </c>
      <c r="Q18" s="89">
        <v>0</v>
      </c>
      <c r="R18" s="101">
        <v>100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>
        <v>0</v>
      </c>
      <c r="BD18" s="89">
        <v>0</v>
      </c>
      <c r="BE18" s="101">
        <v>0</v>
      </c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9150</v>
      </c>
      <c r="BW18" s="77">
        <f t="shared" si="1"/>
        <v>0</v>
      </c>
      <c r="BX18" s="79">
        <f t="shared" si="2"/>
        <v>9150</v>
      </c>
    </row>
    <row r="19" spans="2:76" ht="15">
      <c r="B19" s="13">
        <v>110</v>
      </c>
      <c r="C19" s="25" t="s">
        <v>98</v>
      </c>
      <c r="D19" s="88">
        <v>110400</v>
      </c>
      <c r="E19" s="89">
        <v>0</v>
      </c>
      <c r="F19" s="90">
        <v>111568.34000000001</v>
      </c>
      <c r="G19" s="88"/>
      <c r="H19" s="89"/>
      <c r="I19" s="90"/>
      <c r="J19" s="97">
        <v>720</v>
      </c>
      <c r="K19" s="89">
        <v>0</v>
      </c>
      <c r="L19" s="101">
        <v>720</v>
      </c>
      <c r="M19" s="97"/>
      <c r="N19" s="89"/>
      <c r="O19" s="101"/>
      <c r="P19" s="97">
        <v>890</v>
      </c>
      <c r="Q19" s="89">
        <v>0</v>
      </c>
      <c r="R19" s="101">
        <v>1307.25</v>
      </c>
      <c r="S19" s="97">
        <v>950</v>
      </c>
      <c r="T19" s="89">
        <v>0</v>
      </c>
      <c r="U19" s="101">
        <v>950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3000</v>
      </c>
      <c r="AF19" s="89">
        <v>0</v>
      </c>
      <c r="AG19" s="101">
        <v>3000</v>
      </c>
      <c r="AH19" s="97">
        <v>450</v>
      </c>
      <c r="AI19" s="89">
        <v>0</v>
      </c>
      <c r="AJ19" s="101">
        <v>450</v>
      </c>
      <c r="AK19" s="97">
        <v>300</v>
      </c>
      <c r="AL19" s="89">
        <v>0</v>
      </c>
      <c r="AM19" s="101">
        <v>300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246925.58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363635.57999999996</v>
      </c>
      <c r="BW19" s="77">
        <f t="shared" si="1"/>
        <v>0</v>
      </c>
      <c r="BX19" s="79">
        <f t="shared" si="2"/>
        <v>168295.59000000003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1419868</v>
      </c>
      <c r="E20" s="78">
        <f t="shared" si="3"/>
        <v>0</v>
      </c>
      <c r="F20" s="79">
        <f t="shared" si="3"/>
        <v>1745637.7600000005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157120</v>
      </c>
      <c r="K20" s="78">
        <f t="shared" si="3"/>
        <v>0</v>
      </c>
      <c r="L20" s="77">
        <f t="shared" si="3"/>
        <v>202323.29000000004</v>
      </c>
      <c r="M20" s="98">
        <f t="shared" si="3"/>
        <v>405800</v>
      </c>
      <c r="N20" s="78">
        <f t="shared" si="3"/>
        <v>0</v>
      </c>
      <c r="O20" s="77">
        <f t="shared" si="3"/>
        <v>540883.3</v>
      </c>
      <c r="P20" s="98">
        <f t="shared" si="3"/>
        <v>113238</v>
      </c>
      <c r="Q20" s="78">
        <f t="shared" si="3"/>
        <v>0</v>
      </c>
      <c r="R20" s="77">
        <f t="shared" si="3"/>
        <v>135748.86</v>
      </c>
      <c r="S20" s="98">
        <f t="shared" si="3"/>
        <v>50180</v>
      </c>
      <c r="T20" s="78">
        <f t="shared" si="3"/>
        <v>0</v>
      </c>
      <c r="U20" s="77">
        <f t="shared" si="3"/>
        <v>73856.02</v>
      </c>
      <c r="V20" s="98">
        <f t="shared" si="3"/>
        <v>20000</v>
      </c>
      <c r="W20" s="78">
        <f t="shared" si="3"/>
        <v>0</v>
      </c>
      <c r="X20" s="77">
        <f t="shared" si="3"/>
        <v>20000</v>
      </c>
      <c r="Y20" s="98">
        <f t="shared" si="3"/>
        <v>500</v>
      </c>
      <c r="Z20" s="78">
        <f t="shared" si="3"/>
        <v>0</v>
      </c>
      <c r="AA20" s="77">
        <f t="shared" si="3"/>
        <v>2955.13</v>
      </c>
      <c r="AB20" s="98">
        <f t="shared" si="3"/>
        <v>1149080</v>
      </c>
      <c r="AC20" s="78">
        <f t="shared" si="3"/>
        <v>0</v>
      </c>
      <c r="AD20" s="77">
        <f t="shared" si="3"/>
        <v>1525352.1</v>
      </c>
      <c r="AE20" s="98">
        <f t="shared" si="3"/>
        <v>263500</v>
      </c>
      <c r="AF20" s="78">
        <f t="shared" si="3"/>
        <v>0</v>
      </c>
      <c r="AG20" s="77">
        <f t="shared" si="3"/>
        <v>363221.64</v>
      </c>
      <c r="AH20" s="98">
        <f t="shared" si="3"/>
        <v>22045</v>
      </c>
      <c r="AI20" s="78">
        <f t="shared" si="3"/>
        <v>0</v>
      </c>
      <c r="AJ20" s="77">
        <f t="shared" si="3"/>
        <v>35176.22</v>
      </c>
      <c r="AK20" s="98">
        <f t="shared" si="3"/>
        <v>34600</v>
      </c>
      <c r="AL20" s="78">
        <f t="shared" si="3"/>
        <v>0</v>
      </c>
      <c r="AM20" s="77">
        <f t="shared" si="3"/>
        <v>74254.06</v>
      </c>
      <c r="AN20" s="98">
        <f t="shared" si="3"/>
        <v>600</v>
      </c>
      <c r="AO20" s="78">
        <f t="shared" si="3"/>
        <v>0</v>
      </c>
      <c r="AP20" s="77">
        <f t="shared" si="3"/>
        <v>850.01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2250</v>
      </c>
      <c r="AX20" s="78">
        <f t="shared" si="3"/>
        <v>0</v>
      </c>
      <c r="AY20" s="77">
        <f t="shared" si="3"/>
        <v>4500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1267600</v>
      </c>
      <c r="BD20" s="78">
        <f t="shared" si="3"/>
        <v>0</v>
      </c>
      <c r="BE20" s="77">
        <f t="shared" si="3"/>
        <v>1267600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246925.58</v>
      </c>
      <c r="BJ20" s="78">
        <f t="shared" si="3"/>
        <v>0</v>
      </c>
      <c r="BK20" s="77">
        <f t="shared" si="3"/>
        <v>50000</v>
      </c>
      <c r="BL20" s="98">
        <f t="shared" si="3"/>
        <v>410</v>
      </c>
      <c r="BM20" s="78">
        <f t="shared" si="3"/>
        <v>0</v>
      </c>
      <c r="BN20" s="77">
        <f t="shared" si="3"/>
        <v>410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5153716.58</v>
      </c>
      <c r="BW20" s="77">
        <f>BW10+BW11+BW12+BW13+BW14+BW15+BW16+BW17+BW18+BW19</f>
        <v>0</v>
      </c>
      <c r="BX20" s="95">
        <f>BX10+BX11+BX12+BX13+BX14+BX15+BX16+BX17+BX18+BX19</f>
        <v>6042768.39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445000</v>
      </c>
      <c r="E24" s="89">
        <v>0</v>
      </c>
      <c r="F24" s="90">
        <v>540664.23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59134.91</v>
      </c>
      <c r="N24" s="89">
        <v>0</v>
      </c>
      <c r="O24" s="101">
        <v>129181.62</v>
      </c>
      <c r="P24" s="97">
        <v>288656.19</v>
      </c>
      <c r="Q24" s="89">
        <v>0</v>
      </c>
      <c r="R24" s="101">
        <v>325354.91000000003</v>
      </c>
      <c r="S24" s="97">
        <v>20000</v>
      </c>
      <c r="T24" s="89">
        <v>0</v>
      </c>
      <c r="U24" s="101">
        <v>99212.31</v>
      </c>
      <c r="V24" s="97">
        <v>0</v>
      </c>
      <c r="W24" s="89">
        <v>0</v>
      </c>
      <c r="X24" s="101">
        <v>62183.07</v>
      </c>
      <c r="Y24" s="97">
        <v>5000</v>
      </c>
      <c r="Z24" s="89">
        <v>0</v>
      </c>
      <c r="AA24" s="101">
        <v>5000</v>
      </c>
      <c r="AB24" s="97">
        <v>189256.97</v>
      </c>
      <c r="AC24" s="89">
        <v>0</v>
      </c>
      <c r="AD24" s="101">
        <v>205927.22999999998</v>
      </c>
      <c r="AE24" s="97">
        <v>979345.49</v>
      </c>
      <c r="AF24" s="89">
        <v>0</v>
      </c>
      <c r="AG24" s="101">
        <v>2624382.269999999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5385.92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17100.29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1986393.56</v>
      </c>
      <c r="BW24" s="77">
        <f t="shared" si="4"/>
        <v>0</v>
      </c>
      <c r="BX24" s="79">
        <f t="shared" si="4"/>
        <v>4014391.849999999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6500</v>
      </c>
      <c r="N25" s="89">
        <v>0</v>
      </c>
      <c r="O25" s="101">
        <v>6500</v>
      </c>
      <c r="P25" s="97">
        <v>0</v>
      </c>
      <c r="Q25" s="89">
        <v>0</v>
      </c>
      <c r="R25" s="101">
        <v>15000</v>
      </c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6500</v>
      </c>
      <c r="BW25" s="77">
        <f t="shared" si="4"/>
        <v>0</v>
      </c>
      <c r="BX25" s="79">
        <f t="shared" si="4"/>
        <v>21500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445000</v>
      </c>
      <c r="E28" s="78">
        <f t="shared" si="5"/>
        <v>0</v>
      </c>
      <c r="F28" s="79">
        <f t="shared" si="5"/>
        <v>540664.23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65634.91</v>
      </c>
      <c r="N28" s="78">
        <f t="shared" si="5"/>
        <v>0</v>
      </c>
      <c r="O28" s="77">
        <f t="shared" si="5"/>
        <v>135681.62</v>
      </c>
      <c r="P28" s="98">
        <f t="shared" si="5"/>
        <v>288656.19</v>
      </c>
      <c r="Q28" s="78">
        <f t="shared" si="5"/>
        <v>0</v>
      </c>
      <c r="R28" s="77">
        <f t="shared" si="5"/>
        <v>340354.91000000003</v>
      </c>
      <c r="S28" s="98">
        <f t="shared" si="5"/>
        <v>20000</v>
      </c>
      <c r="T28" s="78">
        <f t="shared" si="5"/>
        <v>0</v>
      </c>
      <c r="U28" s="77">
        <f t="shared" si="5"/>
        <v>99212.31</v>
      </c>
      <c r="V28" s="98">
        <f t="shared" si="5"/>
        <v>0</v>
      </c>
      <c r="W28" s="78">
        <f t="shared" si="5"/>
        <v>0</v>
      </c>
      <c r="X28" s="77">
        <f t="shared" si="5"/>
        <v>62183.07</v>
      </c>
      <c r="Y28" s="98">
        <f t="shared" si="5"/>
        <v>5000</v>
      </c>
      <c r="Z28" s="78">
        <f t="shared" si="5"/>
        <v>0</v>
      </c>
      <c r="AA28" s="77">
        <f t="shared" si="5"/>
        <v>5000</v>
      </c>
      <c r="AB28" s="98">
        <f t="shared" si="5"/>
        <v>189256.97</v>
      </c>
      <c r="AC28" s="78">
        <f t="shared" si="5"/>
        <v>0</v>
      </c>
      <c r="AD28" s="77">
        <f t="shared" si="5"/>
        <v>205927.22999999998</v>
      </c>
      <c r="AE28" s="98">
        <f t="shared" si="5"/>
        <v>979345.49</v>
      </c>
      <c r="AF28" s="78">
        <f t="shared" si="5"/>
        <v>0</v>
      </c>
      <c r="AG28" s="77">
        <f t="shared" si="5"/>
        <v>2624382.269999999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5385.92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17100.29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1992893.56</v>
      </c>
      <c r="BW28" s="77">
        <f>BW23+BW24+BW25+BW26+BW27</f>
        <v>0</v>
      </c>
      <c r="BX28" s="95">
        <f>BX23+BX24+BX25+BX26+BX27</f>
        <v>4035891.849999999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110360</v>
      </c>
      <c r="BM40" s="89">
        <v>0</v>
      </c>
      <c r="BN40" s="101">
        <v>110360</v>
      </c>
      <c r="BO40" s="97"/>
      <c r="BP40" s="89"/>
      <c r="BQ40" s="101"/>
      <c r="BR40" s="97"/>
      <c r="BS40" s="89"/>
      <c r="BT40" s="101"/>
      <c r="BU40" s="76"/>
      <c r="BV40" s="85">
        <f t="shared" si="10"/>
        <v>110360</v>
      </c>
      <c r="BW40" s="77">
        <f t="shared" si="10"/>
        <v>0</v>
      </c>
      <c r="BX40" s="79">
        <f t="shared" si="10"/>
        <v>110360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110360</v>
      </c>
      <c r="BM42" s="78">
        <f t="shared" si="12"/>
        <v>0</v>
      </c>
      <c r="BN42" s="77">
        <f t="shared" si="12"/>
        <v>110360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110360</v>
      </c>
      <c r="BW42" s="77">
        <f>BW38+BW39+BW40+BW41</f>
        <v>0</v>
      </c>
      <c r="BX42" s="95">
        <f>BX38+BX39+BX40+BX41</f>
        <v>110360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1441032.9100000001</v>
      </c>
      <c r="BS49" s="89">
        <v>0</v>
      </c>
      <c r="BT49" s="101">
        <v>1458650.34</v>
      </c>
      <c r="BU49" s="76"/>
      <c r="BV49" s="85">
        <f aca="true" t="shared" si="15" ref="BV49:BX50">D49+G49+J49+M49+P49+S49+V49+Y49+AB49+AE49+AH49+AK49+AN49+AQ49+AT49+AW49+AZ49+BC49+BF49+BI49+BL49+BO49+BR49</f>
        <v>1441032.9100000001</v>
      </c>
      <c r="BW49" s="77">
        <f t="shared" si="15"/>
        <v>0</v>
      </c>
      <c r="BX49" s="79">
        <f t="shared" si="15"/>
        <v>1458650.34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52000</v>
      </c>
      <c r="BS50" s="89">
        <v>0</v>
      </c>
      <c r="BT50" s="101">
        <v>56644.93</v>
      </c>
      <c r="BU50" s="76"/>
      <c r="BV50" s="85">
        <f t="shared" si="15"/>
        <v>52000</v>
      </c>
      <c r="BW50" s="77">
        <f t="shared" si="15"/>
        <v>0</v>
      </c>
      <c r="BX50" s="79">
        <f t="shared" si="15"/>
        <v>56644.93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1493032.9100000001</v>
      </c>
      <c r="BS51" s="78">
        <f>BS49+BS50</f>
        <v>0</v>
      </c>
      <c r="BT51" s="77">
        <f>BT49+BT50</f>
        <v>1515295.27</v>
      </c>
      <c r="BU51" s="85"/>
      <c r="BV51" s="85">
        <f>BV49+BV50</f>
        <v>1493032.9100000001</v>
      </c>
      <c r="BW51" s="77">
        <f>BW49+BW50</f>
        <v>0</v>
      </c>
      <c r="BX51" s="95">
        <f>BX49+BX50</f>
        <v>1515295.27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1864868</v>
      </c>
      <c r="E53" s="86">
        <f t="shared" si="18"/>
        <v>0</v>
      </c>
      <c r="F53" s="86">
        <f t="shared" si="18"/>
        <v>2286301.99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157120</v>
      </c>
      <c r="K53" s="86">
        <f t="shared" si="18"/>
        <v>0</v>
      </c>
      <c r="L53" s="86">
        <f t="shared" si="18"/>
        <v>202323.29000000004</v>
      </c>
      <c r="M53" s="86">
        <f t="shared" si="18"/>
        <v>471434.91000000003</v>
      </c>
      <c r="N53" s="86">
        <f t="shared" si="18"/>
        <v>0</v>
      </c>
      <c r="O53" s="86">
        <f t="shared" si="18"/>
        <v>676564.92</v>
      </c>
      <c r="P53" s="86">
        <f t="shared" si="18"/>
        <v>401894.19</v>
      </c>
      <c r="Q53" s="86">
        <f t="shared" si="18"/>
        <v>0</v>
      </c>
      <c r="R53" s="86">
        <f t="shared" si="18"/>
        <v>476103.77</v>
      </c>
      <c r="S53" s="86">
        <f t="shared" si="18"/>
        <v>70180</v>
      </c>
      <c r="T53" s="86">
        <f t="shared" si="18"/>
        <v>0</v>
      </c>
      <c r="U53" s="86">
        <f t="shared" si="18"/>
        <v>173068.33000000002</v>
      </c>
      <c r="V53" s="86">
        <f t="shared" si="18"/>
        <v>20000</v>
      </c>
      <c r="W53" s="86">
        <f t="shared" si="18"/>
        <v>0</v>
      </c>
      <c r="X53" s="86">
        <f t="shared" si="18"/>
        <v>82183.07</v>
      </c>
      <c r="Y53" s="86">
        <f t="shared" si="18"/>
        <v>5500</v>
      </c>
      <c r="Z53" s="86">
        <f t="shared" si="18"/>
        <v>0</v>
      </c>
      <c r="AA53" s="86">
        <f t="shared" si="18"/>
        <v>7955.13</v>
      </c>
      <c r="AB53" s="86">
        <f t="shared" si="18"/>
        <v>1338336.97</v>
      </c>
      <c r="AC53" s="86">
        <f t="shared" si="18"/>
        <v>0</v>
      </c>
      <c r="AD53" s="86">
        <f t="shared" si="18"/>
        <v>1731279.33</v>
      </c>
      <c r="AE53" s="86">
        <f t="shared" si="18"/>
        <v>1242845.49</v>
      </c>
      <c r="AF53" s="86">
        <f t="shared" si="18"/>
        <v>0</v>
      </c>
      <c r="AG53" s="86">
        <f t="shared" si="18"/>
        <v>2987603.909999999</v>
      </c>
      <c r="AH53" s="86">
        <f t="shared" si="18"/>
        <v>22045</v>
      </c>
      <c r="AI53" s="86">
        <f t="shared" si="18"/>
        <v>0</v>
      </c>
      <c r="AJ53" s="86">
        <f aca="true" t="shared" si="19" ref="AJ53:BT53">AJ20+AJ28+AJ35+AJ42+AJ46+AJ51</f>
        <v>35176.22</v>
      </c>
      <c r="AK53" s="86">
        <f t="shared" si="19"/>
        <v>34600</v>
      </c>
      <c r="AL53" s="86">
        <f t="shared" si="19"/>
        <v>0</v>
      </c>
      <c r="AM53" s="86">
        <f t="shared" si="19"/>
        <v>79639.98</v>
      </c>
      <c r="AN53" s="86">
        <f t="shared" si="19"/>
        <v>600</v>
      </c>
      <c r="AO53" s="86">
        <f t="shared" si="19"/>
        <v>0</v>
      </c>
      <c r="AP53" s="86">
        <f t="shared" si="19"/>
        <v>850.01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2250</v>
      </c>
      <c r="AX53" s="86">
        <f t="shared" si="19"/>
        <v>0</v>
      </c>
      <c r="AY53" s="86">
        <f t="shared" si="19"/>
        <v>21600.29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1267600</v>
      </c>
      <c r="BD53" s="86">
        <f t="shared" si="19"/>
        <v>0</v>
      </c>
      <c r="BE53" s="86">
        <f t="shared" si="19"/>
        <v>1267600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246925.58</v>
      </c>
      <c r="BJ53" s="86">
        <f t="shared" si="19"/>
        <v>0</v>
      </c>
      <c r="BK53" s="86">
        <f t="shared" si="19"/>
        <v>50000</v>
      </c>
      <c r="BL53" s="86">
        <f t="shared" si="19"/>
        <v>110770</v>
      </c>
      <c r="BM53" s="86">
        <f t="shared" si="19"/>
        <v>0</v>
      </c>
      <c r="BN53" s="86">
        <f t="shared" si="19"/>
        <v>110770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1493032.9100000001</v>
      </c>
      <c r="BS53" s="86">
        <f t="shared" si="19"/>
        <v>0</v>
      </c>
      <c r="BT53" s="86">
        <f t="shared" si="19"/>
        <v>1515295.27</v>
      </c>
      <c r="BU53" s="86">
        <f>BU8</f>
        <v>0</v>
      </c>
      <c r="BV53" s="102">
        <f>BV8+BV20+BV28+BV35+BV42+BV46+BV51</f>
        <v>8750003.05</v>
      </c>
      <c r="BW53" s="87">
        <f>BW20+BW28+BW35+BW42+BW46+BW51</f>
        <v>0</v>
      </c>
      <c r="BX53" s="87">
        <f>BX20+BX28+BX35+BX42+BX46+BX51</f>
        <v>11704315.509999998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777900</v>
      </c>
      <c r="E10" s="89">
        <v>0</v>
      </c>
      <c r="F10" s="90"/>
      <c r="G10" s="88"/>
      <c r="H10" s="89"/>
      <c r="I10" s="90"/>
      <c r="J10" s="97">
        <v>133200</v>
      </c>
      <c r="K10" s="89">
        <v>0</v>
      </c>
      <c r="L10" s="101"/>
      <c r="M10" s="91">
        <v>0</v>
      </c>
      <c r="N10" s="89">
        <v>0</v>
      </c>
      <c r="O10" s="90"/>
      <c r="P10" s="91">
        <v>33800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35100</v>
      </c>
      <c r="AC10" s="89">
        <v>0</v>
      </c>
      <c r="AD10" s="90"/>
      <c r="AE10" s="91">
        <v>53300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1033300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98100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>
        <v>200</v>
      </c>
      <c r="T11" s="89">
        <v>0</v>
      </c>
      <c r="U11" s="90"/>
      <c r="V11" s="91"/>
      <c r="W11" s="89"/>
      <c r="X11" s="90"/>
      <c r="Y11" s="91"/>
      <c r="Z11" s="89"/>
      <c r="AA11" s="90"/>
      <c r="AB11" s="91">
        <v>2100</v>
      </c>
      <c r="AC11" s="89">
        <v>0</v>
      </c>
      <c r="AD11" s="90"/>
      <c r="AE11" s="91">
        <v>650</v>
      </c>
      <c r="AF11" s="89">
        <v>0</v>
      </c>
      <c r="AG11" s="90"/>
      <c r="AH11" s="91">
        <v>700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101750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367260</v>
      </c>
      <c r="E12" s="89">
        <v>0</v>
      </c>
      <c r="F12" s="90"/>
      <c r="G12" s="88"/>
      <c r="H12" s="89"/>
      <c r="I12" s="90"/>
      <c r="J12" s="97">
        <v>22350</v>
      </c>
      <c r="K12" s="89">
        <v>0</v>
      </c>
      <c r="L12" s="101"/>
      <c r="M12" s="91">
        <v>371000</v>
      </c>
      <c r="N12" s="89">
        <v>0</v>
      </c>
      <c r="O12" s="90"/>
      <c r="P12" s="91">
        <v>65948</v>
      </c>
      <c r="Q12" s="89">
        <v>0</v>
      </c>
      <c r="R12" s="90"/>
      <c r="S12" s="91">
        <v>41530</v>
      </c>
      <c r="T12" s="89">
        <v>0</v>
      </c>
      <c r="U12" s="90"/>
      <c r="V12" s="91">
        <v>5000</v>
      </c>
      <c r="W12" s="89">
        <v>0</v>
      </c>
      <c r="X12" s="90"/>
      <c r="Y12" s="91">
        <v>500</v>
      </c>
      <c r="Z12" s="89">
        <v>0</v>
      </c>
      <c r="AA12" s="90"/>
      <c r="AB12" s="91">
        <v>439760</v>
      </c>
      <c r="AC12" s="89">
        <v>0</v>
      </c>
      <c r="AD12" s="90"/>
      <c r="AE12" s="91">
        <v>192450</v>
      </c>
      <c r="AF12" s="89">
        <v>0</v>
      </c>
      <c r="AG12" s="90"/>
      <c r="AH12" s="91">
        <v>9395</v>
      </c>
      <c r="AI12" s="89">
        <v>0</v>
      </c>
      <c r="AJ12" s="90"/>
      <c r="AK12" s="91">
        <v>26900</v>
      </c>
      <c r="AL12" s="89">
        <v>0</v>
      </c>
      <c r="AM12" s="90"/>
      <c r="AN12" s="91">
        <v>600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1542693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13730</v>
      </c>
      <c r="E13" s="89">
        <v>0</v>
      </c>
      <c r="F13" s="90"/>
      <c r="G13" s="88"/>
      <c r="H13" s="89"/>
      <c r="I13" s="90"/>
      <c r="J13" s="97">
        <v>1300</v>
      </c>
      <c r="K13" s="89">
        <v>0</v>
      </c>
      <c r="L13" s="101"/>
      <c r="M13" s="91">
        <v>33500</v>
      </c>
      <c r="N13" s="89">
        <v>0</v>
      </c>
      <c r="O13" s="90"/>
      <c r="P13" s="91">
        <v>7500</v>
      </c>
      <c r="Q13" s="89">
        <v>0</v>
      </c>
      <c r="R13" s="90"/>
      <c r="S13" s="91">
        <v>10500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675000</v>
      </c>
      <c r="AC13" s="89">
        <v>0</v>
      </c>
      <c r="AD13" s="90"/>
      <c r="AE13" s="91"/>
      <c r="AF13" s="89"/>
      <c r="AG13" s="90"/>
      <c r="AH13" s="91">
        <v>5500</v>
      </c>
      <c r="AI13" s="89">
        <v>0</v>
      </c>
      <c r="AJ13" s="90"/>
      <c r="AK13" s="91">
        <v>7400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250</v>
      </c>
      <c r="AX13" s="89">
        <v>0</v>
      </c>
      <c r="AY13" s="101"/>
      <c r="AZ13" s="91"/>
      <c r="BA13" s="89"/>
      <c r="BB13" s="90"/>
      <c r="BC13" s="97">
        <v>1267600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2022280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50</v>
      </c>
      <c r="AC16" s="89">
        <v>0</v>
      </c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270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/>
      <c r="G18" s="88"/>
      <c r="H18" s="89"/>
      <c r="I18" s="90"/>
      <c r="J18" s="97">
        <v>50</v>
      </c>
      <c r="K18" s="89">
        <v>0</v>
      </c>
      <c r="L18" s="101"/>
      <c r="M18" s="97">
        <v>2000</v>
      </c>
      <c r="N18" s="89">
        <v>0</v>
      </c>
      <c r="O18" s="101"/>
      <c r="P18" s="97">
        <v>100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>
        <v>0</v>
      </c>
      <c r="BD18" s="89">
        <v>0</v>
      </c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9150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110400</v>
      </c>
      <c r="E19" s="89">
        <v>0</v>
      </c>
      <c r="F19" s="90"/>
      <c r="G19" s="88"/>
      <c r="H19" s="89"/>
      <c r="I19" s="90"/>
      <c r="J19" s="97">
        <v>720</v>
      </c>
      <c r="K19" s="89">
        <v>0</v>
      </c>
      <c r="L19" s="101"/>
      <c r="M19" s="97"/>
      <c r="N19" s="89"/>
      <c r="O19" s="101"/>
      <c r="P19" s="97">
        <v>890</v>
      </c>
      <c r="Q19" s="89">
        <v>0</v>
      </c>
      <c r="R19" s="101"/>
      <c r="S19" s="97">
        <v>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3000</v>
      </c>
      <c r="AF19" s="89">
        <v>0</v>
      </c>
      <c r="AG19" s="101"/>
      <c r="AH19" s="97">
        <v>450</v>
      </c>
      <c r="AI19" s="89">
        <v>0</v>
      </c>
      <c r="AJ19" s="101"/>
      <c r="AK19" s="97">
        <v>300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247006.78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363716.78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1374390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157620</v>
      </c>
      <c r="K20" s="78">
        <f t="shared" si="1"/>
        <v>0</v>
      </c>
      <c r="L20" s="77">
        <f t="shared" si="1"/>
        <v>0</v>
      </c>
      <c r="M20" s="98">
        <f t="shared" si="1"/>
        <v>406500</v>
      </c>
      <c r="N20" s="78">
        <f t="shared" si="1"/>
        <v>0</v>
      </c>
      <c r="O20" s="77">
        <f t="shared" si="1"/>
        <v>0</v>
      </c>
      <c r="P20" s="98">
        <f t="shared" si="1"/>
        <v>108238</v>
      </c>
      <c r="Q20" s="78">
        <f t="shared" si="1"/>
        <v>0</v>
      </c>
      <c r="R20" s="77">
        <f t="shared" si="1"/>
        <v>0</v>
      </c>
      <c r="S20" s="98">
        <f t="shared" si="1"/>
        <v>53180</v>
      </c>
      <c r="T20" s="78">
        <f t="shared" si="1"/>
        <v>0</v>
      </c>
      <c r="U20" s="77">
        <f t="shared" si="1"/>
        <v>0</v>
      </c>
      <c r="V20" s="98">
        <f t="shared" si="1"/>
        <v>5000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1152010</v>
      </c>
      <c r="AC20" s="78">
        <f t="shared" si="1"/>
        <v>0</v>
      </c>
      <c r="AD20" s="77">
        <f t="shared" si="1"/>
        <v>0</v>
      </c>
      <c r="AE20" s="98">
        <f t="shared" si="1"/>
        <v>249400</v>
      </c>
      <c r="AF20" s="78">
        <f t="shared" si="1"/>
        <v>0</v>
      </c>
      <c r="AG20" s="77">
        <f t="shared" si="1"/>
        <v>0</v>
      </c>
      <c r="AH20" s="98">
        <f t="shared" si="1"/>
        <v>16045</v>
      </c>
      <c r="AI20" s="78">
        <f t="shared" si="1"/>
        <v>0</v>
      </c>
      <c r="AJ20" s="77">
        <f t="shared" si="1"/>
        <v>0</v>
      </c>
      <c r="AK20" s="98">
        <f t="shared" si="1"/>
        <v>34600</v>
      </c>
      <c r="AL20" s="78">
        <f t="shared" si="1"/>
        <v>0</v>
      </c>
      <c r="AM20" s="77">
        <f t="shared" si="1"/>
        <v>0</v>
      </c>
      <c r="AN20" s="98">
        <f t="shared" si="1"/>
        <v>600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1267600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247006.78</v>
      </c>
      <c r="BJ20" s="78">
        <f t="shared" si="1"/>
        <v>0</v>
      </c>
      <c r="BK20" s="77">
        <f t="shared" si="1"/>
        <v>0</v>
      </c>
      <c r="BL20" s="98">
        <f t="shared" si="1"/>
        <v>270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5073209.78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435644.6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100000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50000</v>
      </c>
      <c r="AC24" s="89">
        <v>0</v>
      </c>
      <c r="AD24" s="101"/>
      <c r="AE24" s="97">
        <v>508807.72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1094452.3199999998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6500</v>
      </c>
      <c r="N25" s="89">
        <v>0</v>
      </c>
      <c r="O25" s="101"/>
      <c r="P25" s="97">
        <v>0</v>
      </c>
      <c r="Q25" s="89">
        <v>0</v>
      </c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435644.6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6500</v>
      </c>
      <c r="N28" s="78">
        <f t="shared" si="3"/>
        <v>0</v>
      </c>
      <c r="O28" s="77">
        <f t="shared" si="3"/>
        <v>0</v>
      </c>
      <c r="P28" s="98">
        <f t="shared" si="3"/>
        <v>100000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508807.72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1100952.3199999998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70140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70140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70140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70140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1441032.9100000001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1441032.9100000001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52000</v>
      </c>
      <c r="BS50" s="89">
        <v>0</v>
      </c>
      <c r="BT50" s="101"/>
      <c r="BU50" s="76"/>
      <c r="BV50" s="85">
        <f t="shared" si="9"/>
        <v>52000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1493032.9100000001</v>
      </c>
      <c r="BS51" s="78">
        <f>BS49+BS50</f>
        <v>0</v>
      </c>
      <c r="BT51" s="77">
        <f>BT49+BT50</f>
        <v>0</v>
      </c>
      <c r="BU51" s="85"/>
      <c r="BV51" s="85">
        <f>BV49+BV50</f>
        <v>1493032.9100000001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1810034.6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157620</v>
      </c>
      <c r="K53" s="86">
        <f t="shared" si="11"/>
        <v>0</v>
      </c>
      <c r="L53" s="86">
        <f t="shared" si="11"/>
        <v>0</v>
      </c>
      <c r="M53" s="86">
        <f t="shared" si="11"/>
        <v>413000</v>
      </c>
      <c r="N53" s="86">
        <f t="shared" si="11"/>
        <v>0</v>
      </c>
      <c r="O53" s="86">
        <f t="shared" si="11"/>
        <v>0</v>
      </c>
      <c r="P53" s="86">
        <f t="shared" si="11"/>
        <v>208238</v>
      </c>
      <c r="Q53" s="86">
        <f t="shared" si="11"/>
        <v>0</v>
      </c>
      <c r="R53" s="86">
        <f t="shared" si="11"/>
        <v>0</v>
      </c>
      <c r="S53" s="86">
        <f t="shared" si="11"/>
        <v>53180</v>
      </c>
      <c r="T53" s="86">
        <f t="shared" si="11"/>
        <v>0</v>
      </c>
      <c r="U53" s="86">
        <f t="shared" si="11"/>
        <v>0</v>
      </c>
      <c r="V53" s="86">
        <f t="shared" si="11"/>
        <v>5000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1202010</v>
      </c>
      <c r="AC53" s="86">
        <f t="shared" si="11"/>
        <v>0</v>
      </c>
      <c r="AD53" s="86">
        <f t="shared" si="11"/>
        <v>0</v>
      </c>
      <c r="AE53" s="86">
        <f t="shared" si="11"/>
        <v>758207.72</v>
      </c>
      <c r="AF53" s="86">
        <f t="shared" si="11"/>
        <v>0</v>
      </c>
      <c r="AG53" s="86">
        <f t="shared" si="11"/>
        <v>0</v>
      </c>
      <c r="AH53" s="86">
        <f t="shared" si="11"/>
        <v>16045</v>
      </c>
      <c r="AI53" s="86">
        <f t="shared" si="11"/>
        <v>0</v>
      </c>
      <c r="AJ53" s="86">
        <f t="shared" si="11"/>
        <v>0</v>
      </c>
      <c r="AK53" s="86">
        <f t="shared" si="11"/>
        <v>34600</v>
      </c>
      <c r="AL53" s="86">
        <f t="shared" si="11"/>
        <v>0</v>
      </c>
      <c r="AM53" s="86">
        <f t="shared" si="11"/>
        <v>0</v>
      </c>
      <c r="AN53" s="86">
        <f t="shared" si="11"/>
        <v>600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1267600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247006.78</v>
      </c>
      <c r="BJ53" s="86">
        <f t="shared" si="11"/>
        <v>0</v>
      </c>
      <c r="BK53" s="86">
        <f t="shared" si="11"/>
        <v>0</v>
      </c>
      <c r="BL53" s="86">
        <f t="shared" si="11"/>
        <v>70410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1493032.9100000001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7737335.01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777900</v>
      </c>
      <c r="E10" s="89">
        <v>0</v>
      </c>
      <c r="F10" s="90"/>
      <c r="G10" s="88"/>
      <c r="H10" s="89"/>
      <c r="I10" s="90"/>
      <c r="J10" s="97">
        <v>133200</v>
      </c>
      <c r="K10" s="89">
        <v>0</v>
      </c>
      <c r="L10" s="101"/>
      <c r="M10" s="91">
        <v>0</v>
      </c>
      <c r="N10" s="89">
        <v>0</v>
      </c>
      <c r="O10" s="90"/>
      <c r="P10" s="91">
        <v>33800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35100</v>
      </c>
      <c r="AC10" s="89">
        <v>0</v>
      </c>
      <c r="AD10" s="90"/>
      <c r="AE10" s="91">
        <v>53300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1033300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98100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>
        <v>200</v>
      </c>
      <c r="T11" s="89">
        <v>0</v>
      </c>
      <c r="U11" s="90"/>
      <c r="V11" s="91"/>
      <c r="W11" s="89"/>
      <c r="X11" s="90"/>
      <c r="Y11" s="91"/>
      <c r="Z11" s="89"/>
      <c r="AA11" s="90"/>
      <c r="AB11" s="91">
        <v>2100</v>
      </c>
      <c r="AC11" s="89">
        <v>0</v>
      </c>
      <c r="AD11" s="90"/>
      <c r="AE11" s="91">
        <v>650</v>
      </c>
      <c r="AF11" s="89">
        <v>0</v>
      </c>
      <c r="AG11" s="90"/>
      <c r="AH11" s="91">
        <v>700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101750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363260</v>
      </c>
      <c r="E12" s="89">
        <v>0</v>
      </c>
      <c r="F12" s="90"/>
      <c r="G12" s="88"/>
      <c r="H12" s="89"/>
      <c r="I12" s="90"/>
      <c r="J12" s="97">
        <v>22350</v>
      </c>
      <c r="K12" s="89">
        <v>0</v>
      </c>
      <c r="L12" s="101"/>
      <c r="M12" s="91">
        <v>371000</v>
      </c>
      <c r="N12" s="89">
        <v>0</v>
      </c>
      <c r="O12" s="90"/>
      <c r="P12" s="91">
        <v>65948</v>
      </c>
      <c r="Q12" s="89">
        <v>0</v>
      </c>
      <c r="R12" s="90"/>
      <c r="S12" s="91">
        <v>41530</v>
      </c>
      <c r="T12" s="89">
        <v>0</v>
      </c>
      <c r="U12" s="90"/>
      <c r="V12" s="91">
        <v>5000</v>
      </c>
      <c r="W12" s="89">
        <v>0</v>
      </c>
      <c r="X12" s="90"/>
      <c r="Y12" s="91">
        <v>500</v>
      </c>
      <c r="Z12" s="89">
        <v>0</v>
      </c>
      <c r="AA12" s="90"/>
      <c r="AB12" s="91">
        <v>439760</v>
      </c>
      <c r="AC12" s="89">
        <v>0</v>
      </c>
      <c r="AD12" s="90"/>
      <c r="AE12" s="91">
        <v>194450</v>
      </c>
      <c r="AF12" s="89">
        <v>0</v>
      </c>
      <c r="AG12" s="90"/>
      <c r="AH12" s="91">
        <v>9395</v>
      </c>
      <c r="AI12" s="89">
        <v>0</v>
      </c>
      <c r="AJ12" s="90"/>
      <c r="AK12" s="91">
        <v>26900</v>
      </c>
      <c r="AL12" s="89">
        <v>0</v>
      </c>
      <c r="AM12" s="90"/>
      <c r="AN12" s="91">
        <v>600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1540693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13730</v>
      </c>
      <c r="E13" s="89">
        <v>0</v>
      </c>
      <c r="F13" s="90"/>
      <c r="G13" s="88"/>
      <c r="H13" s="89"/>
      <c r="I13" s="90"/>
      <c r="J13" s="97">
        <v>1300</v>
      </c>
      <c r="K13" s="89">
        <v>0</v>
      </c>
      <c r="L13" s="101"/>
      <c r="M13" s="91">
        <v>33500</v>
      </c>
      <c r="N13" s="89">
        <v>0</v>
      </c>
      <c r="O13" s="90"/>
      <c r="P13" s="91">
        <v>7500</v>
      </c>
      <c r="Q13" s="89">
        <v>0</v>
      </c>
      <c r="R13" s="90"/>
      <c r="S13" s="91">
        <v>10500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675000</v>
      </c>
      <c r="AC13" s="89">
        <v>0</v>
      </c>
      <c r="AD13" s="90"/>
      <c r="AE13" s="91"/>
      <c r="AF13" s="89"/>
      <c r="AG13" s="90"/>
      <c r="AH13" s="91">
        <v>5500</v>
      </c>
      <c r="AI13" s="89">
        <v>0</v>
      </c>
      <c r="AJ13" s="90"/>
      <c r="AK13" s="91">
        <v>7400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2250</v>
      </c>
      <c r="AX13" s="89">
        <v>0</v>
      </c>
      <c r="AY13" s="101"/>
      <c r="AZ13" s="91"/>
      <c r="BA13" s="89"/>
      <c r="BB13" s="90"/>
      <c r="BC13" s="97">
        <v>1267600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2024280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/>
      <c r="G18" s="88"/>
      <c r="H18" s="89"/>
      <c r="I18" s="90"/>
      <c r="J18" s="97">
        <v>50</v>
      </c>
      <c r="K18" s="89">
        <v>0</v>
      </c>
      <c r="L18" s="101"/>
      <c r="M18" s="97">
        <v>2000</v>
      </c>
      <c r="N18" s="89">
        <v>0</v>
      </c>
      <c r="O18" s="101"/>
      <c r="P18" s="97">
        <v>100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>
        <v>0</v>
      </c>
      <c r="BD18" s="89">
        <v>0</v>
      </c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9150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110400</v>
      </c>
      <c r="E19" s="89">
        <v>0</v>
      </c>
      <c r="F19" s="90"/>
      <c r="G19" s="88"/>
      <c r="H19" s="89"/>
      <c r="I19" s="90"/>
      <c r="J19" s="97">
        <v>720</v>
      </c>
      <c r="K19" s="89">
        <v>0</v>
      </c>
      <c r="L19" s="101"/>
      <c r="M19" s="97"/>
      <c r="N19" s="89"/>
      <c r="O19" s="101"/>
      <c r="P19" s="97">
        <v>890</v>
      </c>
      <c r="Q19" s="89">
        <v>0</v>
      </c>
      <c r="R19" s="101"/>
      <c r="S19" s="97">
        <v>950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3000</v>
      </c>
      <c r="AF19" s="89">
        <v>0</v>
      </c>
      <c r="AG19" s="101"/>
      <c r="AH19" s="97">
        <v>450</v>
      </c>
      <c r="AI19" s="89">
        <v>0</v>
      </c>
      <c r="AJ19" s="101"/>
      <c r="AK19" s="97">
        <v>300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247006.78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363716.78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1370390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157620</v>
      </c>
      <c r="K20" s="78">
        <f t="shared" si="1"/>
        <v>0</v>
      </c>
      <c r="L20" s="77">
        <f t="shared" si="1"/>
        <v>0</v>
      </c>
      <c r="M20" s="98">
        <f t="shared" si="1"/>
        <v>406500</v>
      </c>
      <c r="N20" s="78">
        <f t="shared" si="1"/>
        <v>0</v>
      </c>
      <c r="O20" s="77">
        <f t="shared" si="1"/>
        <v>0</v>
      </c>
      <c r="P20" s="98">
        <f t="shared" si="1"/>
        <v>108238</v>
      </c>
      <c r="Q20" s="78">
        <f t="shared" si="1"/>
        <v>0</v>
      </c>
      <c r="R20" s="77">
        <f t="shared" si="1"/>
        <v>0</v>
      </c>
      <c r="S20" s="98">
        <f t="shared" si="1"/>
        <v>53180</v>
      </c>
      <c r="T20" s="78">
        <f t="shared" si="1"/>
        <v>0</v>
      </c>
      <c r="U20" s="77">
        <f t="shared" si="1"/>
        <v>0</v>
      </c>
      <c r="V20" s="98">
        <f t="shared" si="1"/>
        <v>5000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1151960</v>
      </c>
      <c r="AC20" s="78">
        <f t="shared" si="1"/>
        <v>0</v>
      </c>
      <c r="AD20" s="77">
        <f t="shared" si="1"/>
        <v>0</v>
      </c>
      <c r="AE20" s="98">
        <f t="shared" si="1"/>
        <v>251400</v>
      </c>
      <c r="AF20" s="78">
        <f t="shared" si="1"/>
        <v>0</v>
      </c>
      <c r="AG20" s="77">
        <f t="shared" si="1"/>
        <v>0</v>
      </c>
      <c r="AH20" s="98">
        <f t="shared" si="1"/>
        <v>16045</v>
      </c>
      <c r="AI20" s="78">
        <f t="shared" si="1"/>
        <v>0</v>
      </c>
      <c r="AJ20" s="77">
        <f t="shared" si="1"/>
        <v>0</v>
      </c>
      <c r="AK20" s="98">
        <f t="shared" si="1"/>
        <v>34600</v>
      </c>
      <c r="AL20" s="78">
        <f t="shared" si="1"/>
        <v>0</v>
      </c>
      <c r="AM20" s="77">
        <f t="shared" si="1"/>
        <v>0</v>
      </c>
      <c r="AN20" s="98">
        <f t="shared" si="1"/>
        <v>600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2250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1267600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247006.78</v>
      </c>
      <c r="BJ20" s="78">
        <f t="shared" si="1"/>
        <v>0</v>
      </c>
      <c r="BK20" s="77">
        <f t="shared" si="1"/>
        <v>0</v>
      </c>
      <c r="BL20" s="98">
        <f t="shared" si="1"/>
        <v>120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5073009.78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227970.86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50000</v>
      </c>
      <c r="AC24" s="89">
        <v>0</v>
      </c>
      <c r="AD24" s="101"/>
      <c r="AE24" s="97">
        <v>673411.46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961382.32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6500</v>
      </c>
      <c r="N25" s="89">
        <v>0</v>
      </c>
      <c r="O25" s="101"/>
      <c r="P25" s="97">
        <v>0</v>
      </c>
      <c r="Q25" s="89">
        <v>0</v>
      </c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6500</v>
      </c>
      <c r="N28" s="78">
        <f t="shared" si="3"/>
        <v>0</v>
      </c>
      <c r="O28" s="77">
        <f t="shared" si="3"/>
        <v>0</v>
      </c>
      <c r="P28" s="98">
        <f t="shared" si="3"/>
        <v>227970.86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673411.46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967882.32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3410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3410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3410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3410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1441032.9100000001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1441032.9100000001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52000</v>
      </c>
      <c r="BS50" s="89">
        <v>0</v>
      </c>
      <c r="BT50" s="101"/>
      <c r="BU50" s="76"/>
      <c r="BV50" s="85">
        <f t="shared" si="9"/>
        <v>52000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1493032.9100000001</v>
      </c>
      <c r="BS51" s="78">
        <f>BS49+BS50</f>
        <v>0</v>
      </c>
      <c r="BT51" s="77">
        <f>BT49+BT50</f>
        <v>0</v>
      </c>
      <c r="BU51" s="85"/>
      <c r="BV51" s="85">
        <f>BV49+BV50</f>
        <v>1493032.9100000001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1380390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157620</v>
      </c>
      <c r="K53" s="86">
        <f t="shared" si="11"/>
        <v>0</v>
      </c>
      <c r="L53" s="86">
        <f t="shared" si="11"/>
        <v>0</v>
      </c>
      <c r="M53" s="86">
        <f t="shared" si="11"/>
        <v>413000</v>
      </c>
      <c r="N53" s="86">
        <f t="shared" si="11"/>
        <v>0</v>
      </c>
      <c r="O53" s="86">
        <f t="shared" si="11"/>
        <v>0</v>
      </c>
      <c r="P53" s="86">
        <f t="shared" si="11"/>
        <v>336208.86</v>
      </c>
      <c r="Q53" s="86">
        <f t="shared" si="11"/>
        <v>0</v>
      </c>
      <c r="R53" s="86">
        <f t="shared" si="11"/>
        <v>0</v>
      </c>
      <c r="S53" s="86">
        <f t="shared" si="11"/>
        <v>53180</v>
      </c>
      <c r="T53" s="86">
        <f t="shared" si="11"/>
        <v>0</v>
      </c>
      <c r="U53" s="86">
        <f t="shared" si="11"/>
        <v>0</v>
      </c>
      <c r="V53" s="86">
        <f t="shared" si="11"/>
        <v>5000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1201960</v>
      </c>
      <c r="AC53" s="86">
        <f t="shared" si="11"/>
        <v>0</v>
      </c>
      <c r="AD53" s="86">
        <f t="shared" si="11"/>
        <v>0</v>
      </c>
      <c r="AE53" s="86">
        <f t="shared" si="11"/>
        <v>924811.46</v>
      </c>
      <c r="AF53" s="86">
        <f t="shared" si="11"/>
        <v>0</v>
      </c>
      <c r="AG53" s="86">
        <f t="shared" si="11"/>
        <v>0</v>
      </c>
      <c r="AH53" s="86">
        <f t="shared" si="11"/>
        <v>16045</v>
      </c>
      <c r="AI53" s="86">
        <f t="shared" si="11"/>
        <v>0</v>
      </c>
      <c r="AJ53" s="86">
        <f t="shared" si="11"/>
        <v>0</v>
      </c>
      <c r="AK53" s="86">
        <f t="shared" si="11"/>
        <v>34600</v>
      </c>
      <c r="AL53" s="86">
        <f t="shared" si="11"/>
        <v>0</v>
      </c>
      <c r="AM53" s="86">
        <f t="shared" si="11"/>
        <v>0</v>
      </c>
      <c r="AN53" s="86">
        <f t="shared" si="11"/>
        <v>600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2250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1267600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247006.78</v>
      </c>
      <c r="BJ53" s="86">
        <f t="shared" si="11"/>
        <v>0</v>
      </c>
      <c r="BK53" s="86">
        <f t="shared" si="11"/>
        <v>0</v>
      </c>
      <c r="BL53" s="86">
        <f t="shared" si="11"/>
        <v>3530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1493032.9100000001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7537335.010000001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2022-03-25T07:34:55Z</dcterms:modified>
  <cp:category/>
  <cp:version/>
  <cp:contentType/>
  <cp:contentStatus/>
</cp:coreProperties>
</file>