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<sst xmlns="http://schemas.openxmlformats.org/spreadsheetml/2006/main" count="870" uniqueCount="149">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</sst>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29000</v>
      </c>
      <c r="E7" s="40"/>
    </row>
    <row r="8" spans="2:5" ht="15.75" thickBot="1">
      <c r="B8" s="9"/>
      <c r="C8" s="6" t="s">
        <v>7</v>
      </c>
      <c r="D8" s="41"/>
      <c r="E8" s="42">
        <v>284120.87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336251.3299999999</v>
      </c>
      <c r="E10" s="45">
        <v>304200.04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74628.38</v>
      </c>
      <c r="E14" s="45">
        <v>81627.48000000001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410879.7099999999</v>
      </c>
      <c r="E16" s="51">
        <f>E10+E11+E12+E13+E14+E15</f>
        <v>385827.52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11727.58</v>
      </c>
      <c r="E18" s="45">
        <v>17925.609999999997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11727.58</v>
      </c>
      <c r="E23" s="51">
        <f>E18+E19+E20+E21+E22</f>
        <v>17925.609999999997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30038.269999999997</v>
      </c>
      <c r="E25" s="45">
        <v>21396.64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0.56</v>
      </c>
      <c r="E27" s="45">
        <v>0.2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13824.970000000001</v>
      </c>
      <c r="E29" s="50">
        <v>85286.5</v>
      </c>
    </row>
    <row r="30" spans="2:5" ht="15.75" thickBot="1">
      <c r="B30" s="16">
        <v>30000</v>
      </c>
      <c r="C30" s="15" t="s">
        <v>32</v>
      </c>
      <c r="D30" s="48">
        <f>D25+D26+D27+D28+D29</f>
        <v>43863.8</v>
      </c>
      <c r="E30" s="51">
        <f>E25+E26+E27+E28+E29</f>
        <v>106683.34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7221.14</v>
      </c>
      <c r="E36" s="50">
        <v>7221.14</v>
      </c>
    </row>
    <row r="37" spans="2:5" ht="15.75" thickBot="1">
      <c r="B37" s="16">
        <v>40000</v>
      </c>
      <c r="C37" s="15" t="s">
        <v>40</v>
      </c>
      <c r="D37" s="48">
        <f>D32+D33+D34+D35+D36</f>
        <v>7221.14</v>
      </c>
      <c r="E37" s="51">
        <f>E32+E33+E34+E35+E36</f>
        <v>7221.14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39791.48</v>
      </c>
      <c r="E54" s="45">
        <v>39891.479999999996</v>
      </c>
    </row>
    <row r="55" spans="2:5" ht="15">
      <c r="B55" s="13">
        <v>90200</v>
      </c>
      <c r="C55" s="54" t="s">
        <v>62</v>
      </c>
      <c r="D55" s="61">
        <v>23058.140000000003</v>
      </c>
      <c r="E55" s="62">
        <v>24200.410000000003</v>
      </c>
    </row>
    <row r="56" spans="2:5" ht="15.75" thickBot="1">
      <c r="B56" s="16">
        <v>90000</v>
      </c>
      <c r="C56" s="15" t="s">
        <v>63</v>
      </c>
      <c r="D56" s="48">
        <f>D54+D55</f>
        <v>62849.62000000001</v>
      </c>
      <c r="E56" s="51">
        <f>E54+E55</f>
        <v>64091.89</v>
      </c>
    </row>
    <row r="57" spans="2:5" ht="16.5" thickBot="1" thickTop="1">
      <c r="B57" s="109" t="s">
        <v>64</v>
      </c>
      <c r="C57" s="110"/>
      <c r="D57" s="52">
        <f>D16+D23+D30+D37+D43+D49+D52+D56</f>
        <v>536541.85</v>
      </c>
      <c r="E57" s="55">
        <f>E16+E23+E30+E37+E43+E49+E52+E56</f>
        <v>581749.5</v>
      </c>
    </row>
    <row r="58" spans="2:5" ht="16.5" thickBot="1" thickTop="1">
      <c r="B58" s="109" t="s">
        <v>65</v>
      </c>
      <c r="C58" s="110"/>
      <c r="D58" s="52">
        <f>D57+D5+D6+D7+D8</f>
        <v>565541.85</v>
      </c>
      <c r="E58" s="55">
        <f>E57+E5+E6+E7+E8</f>
        <v>865870.37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0</v>
      </c>
      <c r="E10" s="89">
        <v>0</v>
      </c>
      <c r="F10" s="90">
        <v>0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1336.59</v>
      </c>
      <c r="E11" s="89">
        <v>0</v>
      </c>
      <c r="F11" s="90">
        <v>1185.24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1336.59</v>
      </c>
      <c r="BW11" s="77">
        <f t="shared" si="1"/>
        <v>0</v>
      </c>
      <c r="BX11" s="79">
        <f t="shared" si="2"/>
        <v>1185.24</v>
      </c>
    </row>
    <row r="12" spans="2:76" ht="15">
      <c r="B12" s="13">
        <v>103</v>
      </c>
      <c r="C12" s="25" t="s">
        <v>93</v>
      </c>
      <c r="D12" s="88">
        <v>79868.36</v>
      </c>
      <c r="E12" s="89">
        <v>0</v>
      </c>
      <c r="F12" s="90">
        <v>90080.44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6191.43</v>
      </c>
      <c r="N12" s="89">
        <v>0</v>
      </c>
      <c r="O12" s="90">
        <v>10190.75</v>
      </c>
      <c r="P12" s="91">
        <v>944.11</v>
      </c>
      <c r="Q12" s="89">
        <v>0</v>
      </c>
      <c r="R12" s="90">
        <v>500</v>
      </c>
      <c r="S12" s="91">
        <v>6500</v>
      </c>
      <c r="T12" s="89">
        <v>0</v>
      </c>
      <c r="U12" s="90">
        <v>6967.230000000001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0</v>
      </c>
      <c r="AC12" s="89">
        <v>0</v>
      </c>
      <c r="AD12" s="90">
        <v>0</v>
      </c>
      <c r="AE12" s="91">
        <v>57043.869999999995</v>
      </c>
      <c r="AF12" s="89">
        <v>0</v>
      </c>
      <c r="AG12" s="90">
        <v>91238.11000000002</v>
      </c>
      <c r="AH12" s="91"/>
      <c r="AI12" s="89"/>
      <c r="AJ12" s="90"/>
      <c r="AK12" s="91">
        <v>0</v>
      </c>
      <c r="AL12" s="89">
        <v>0</v>
      </c>
      <c r="AM12" s="90">
        <v>0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150547.77000000002</v>
      </c>
      <c r="BW12" s="77">
        <f t="shared" si="1"/>
        <v>0</v>
      </c>
      <c r="BX12" s="79">
        <f t="shared" si="2"/>
        <v>198976.53000000003</v>
      </c>
    </row>
    <row r="13" spans="2:76" ht="15">
      <c r="B13" s="13">
        <v>104</v>
      </c>
      <c r="C13" s="25" t="s">
        <v>19</v>
      </c>
      <c r="D13" s="88">
        <v>77410.51</v>
      </c>
      <c r="E13" s="89">
        <v>0</v>
      </c>
      <c r="F13" s="90">
        <v>93855.51</v>
      </c>
      <c r="G13" s="88"/>
      <c r="H13" s="89"/>
      <c r="I13" s="90"/>
      <c r="J13" s="97">
        <v>36110.3</v>
      </c>
      <c r="K13" s="89">
        <v>0</v>
      </c>
      <c r="L13" s="101">
        <v>36110.3</v>
      </c>
      <c r="M13" s="91">
        <v>6695.07</v>
      </c>
      <c r="N13" s="89">
        <v>0</v>
      </c>
      <c r="O13" s="90">
        <v>5444.380000000001</v>
      </c>
      <c r="P13" s="91">
        <v>0</v>
      </c>
      <c r="Q13" s="89">
        <v>0</v>
      </c>
      <c r="R13" s="90">
        <v>0</v>
      </c>
      <c r="S13" s="91">
        <v>0</v>
      </c>
      <c r="T13" s="89">
        <v>0</v>
      </c>
      <c r="U13" s="90">
        <v>0</v>
      </c>
      <c r="V13" s="91">
        <v>800</v>
      </c>
      <c r="W13" s="89">
        <v>0</v>
      </c>
      <c r="X13" s="90">
        <v>800</v>
      </c>
      <c r="Y13" s="91"/>
      <c r="Z13" s="89"/>
      <c r="AA13" s="90"/>
      <c r="AB13" s="91">
        <v>75720.14</v>
      </c>
      <c r="AC13" s="89">
        <v>0</v>
      </c>
      <c r="AD13" s="90">
        <v>80782.3</v>
      </c>
      <c r="AE13" s="91">
        <v>0</v>
      </c>
      <c r="AF13" s="89">
        <v>0</v>
      </c>
      <c r="AG13" s="90">
        <v>0</v>
      </c>
      <c r="AH13" s="91"/>
      <c r="AI13" s="89"/>
      <c r="AJ13" s="90"/>
      <c r="AK13" s="91">
        <v>27287.72</v>
      </c>
      <c r="AL13" s="89">
        <v>0</v>
      </c>
      <c r="AM13" s="90">
        <v>33997.229999999996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224023.74000000002</v>
      </c>
      <c r="BW13" s="77">
        <f t="shared" si="1"/>
        <v>0</v>
      </c>
      <c r="BX13" s="79">
        <f t="shared" si="2"/>
        <v>250989.71999999997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27235.070000000003</v>
      </c>
      <c r="BM16" s="89">
        <v>0</v>
      </c>
      <c r="BN16" s="90">
        <v>31895.27</v>
      </c>
      <c r="BO16" s="91"/>
      <c r="BP16" s="89"/>
      <c r="BQ16" s="90"/>
      <c r="BR16" s="97"/>
      <c r="BS16" s="89"/>
      <c r="BT16" s="101"/>
      <c r="BU16" s="76"/>
      <c r="BV16" s="85">
        <f t="shared" si="0"/>
        <v>27235.070000000003</v>
      </c>
      <c r="BW16" s="77">
        <f t="shared" si="1"/>
        <v>0</v>
      </c>
      <c r="BX16" s="79">
        <f t="shared" si="2"/>
        <v>31895.27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13902.79</v>
      </c>
      <c r="E19" s="89">
        <v>0</v>
      </c>
      <c r="F19" s="90">
        <v>14762.789999999999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1919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15821.79</v>
      </c>
      <c r="BW19" s="77">
        <f t="shared" si="1"/>
        <v>0</v>
      </c>
      <c r="BX19" s="79">
        <f t="shared" si="2"/>
        <v>14762.789999999999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172518.25</v>
      </c>
      <c r="E20" s="78">
        <f t="shared" si="3"/>
        <v>0</v>
      </c>
      <c r="F20" s="79">
        <f t="shared" si="3"/>
        <v>199883.98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36110.3</v>
      </c>
      <c r="K20" s="78">
        <f t="shared" si="3"/>
        <v>0</v>
      </c>
      <c r="L20" s="77">
        <f t="shared" si="3"/>
        <v>36110.3</v>
      </c>
      <c r="M20" s="98">
        <f t="shared" si="3"/>
        <v>12886.5</v>
      </c>
      <c r="N20" s="78">
        <f t="shared" si="3"/>
        <v>0</v>
      </c>
      <c r="O20" s="77">
        <f t="shared" si="3"/>
        <v>15635.130000000001</v>
      </c>
      <c r="P20" s="98">
        <f t="shared" si="3"/>
        <v>944.11</v>
      </c>
      <c r="Q20" s="78">
        <f t="shared" si="3"/>
        <v>0</v>
      </c>
      <c r="R20" s="77">
        <f t="shared" si="3"/>
        <v>500</v>
      </c>
      <c r="S20" s="98">
        <f t="shared" si="3"/>
        <v>6500</v>
      </c>
      <c r="T20" s="78">
        <f t="shared" si="3"/>
        <v>0</v>
      </c>
      <c r="U20" s="77">
        <f t="shared" si="3"/>
        <v>6967.230000000001</v>
      </c>
      <c r="V20" s="98">
        <f t="shared" si="3"/>
        <v>800</v>
      </c>
      <c r="W20" s="78">
        <f t="shared" si="3"/>
        <v>0</v>
      </c>
      <c r="X20" s="77">
        <f t="shared" si="3"/>
        <v>800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75720.14</v>
      </c>
      <c r="AC20" s="78">
        <f t="shared" si="3"/>
        <v>0</v>
      </c>
      <c r="AD20" s="77">
        <f t="shared" si="3"/>
        <v>80782.3</v>
      </c>
      <c r="AE20" s="98">
        <f t="shared" si="3"/>
        <v>57043.869999999995</v>
      </c>
      <c r="AF20" s="78">
        <f t="shared" si="3"/>
        <v>0</v>
      </c>
      <c r="AG20" s="77">
        <f t="shared" si="3"/>
        <v>91238.11000000002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29206.72</v>
      </c>
      <c r="AL20" s="78">
        <f t="shared" si="3"/>
        <v>0</v>
      </c>
      <c r="AM20" s="77">
        <f t="shared" si="3"/>
        <v>33997.229999999996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27235.070000000003</v>
      </c>
      <c r="BM20" s="78">
        <f t="shared" si="3"/>
        <v>0</v>
      </c>
      <c r="BN20" s="77">
        <f t="shared" si="3"/>
        <v>31895.27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418964.96</v>
      </c>
      <c r="BW20" s="77">
        <f>BW10+BW11+BW12+BW13+BW14+BW15+BW16+BW17+BW18+BW19</f>
        <v>0</v>
      </c>
      <c r="BX20" s="95">
        <f>BX10+BX11+BX12+BX13+BX14+BX15+BX16+BX17+BX18+BX19</f>
        <v>497809.55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10546.9</v>
      </c>
      <c r="E24" s="89">
        <v>2774.51</v>
      </c>
      <c r="F24" s="90">
        <v>3176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10000</v>
      </c>
      <c r="AE24" s="97">
        <v>0</v>
      </c>
      <c r="AF24" s="89">
        <v>6452.9</v>
      </c>
      <c r="AG24" s="101">
        <v>9900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10546.9</v>
      </c>
      <c r="BW24" s="77">
        <f t="shared" si="4"/>
        <v>9227.41</v>
      </c>
      <c r="BX24" s="79">
        <f t="shared" si="4"/>
        <v>23076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9943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9943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10546.9</v>
      </c>
      <c r="E28" s="78">
        <f t="shared" si="5"/>
        <v>2774.51</v>
      </c>
      <c r="F28" s="79">
        <f t="shared" si="5"/>
        <v>3176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9943</v>
      </c>
      <c r="AC28" s="78">
        <f t="shared" si="5"/>
        <v>0</v>
      </c>
      <c r="AD28" s="77">
        <f t="shared" si="5"/>
        <v>10000</v>
      </c>
      <c r="AE28" s="98">
        <f t="shared" si="5"/>
        <v>0</v>
      </c>
      <c r="AF28" s="78">
        <f t="shared" si="5"/>
        <v>6452.9</v>
      </c>
      <c r="AG28" s="77">
        <f t="shared" si="5"/>
        <v>9900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20489.9</v>
      </c>
      <c r="BW28" s="77">
        <f>BW23+BW24+BW25+BW26+BW27</f>
        <v>9227.41</v>
      </c>
      <c r="BX28" s="95">
        <f>BX23+BX24+BX25+BX26+BX27</f>
        <v>23076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27181.309999999998</v>
      </c>
      <c r="BM40" s="89">
        <v>0</v>
      </c>
      <c r="BN40" s="101">
        <v>36290.509999999995</v>
      </c>
      <c r="BO40" s="97"/>
      <c r="BP40" s="89"/>
      <c r="BQ40" s="101"/>
      <c r="BR40" s="97"/>
      <c r="BS40" s="89"/>
      <c r="BT40" s="101"/>
      <c r="BU40" s="76"/>
      <c r="BV40" s="85">
        <f t="shared" si="10"/>
        <v>27181.309999999998</v>
      </c>
      <c r="BW40" s="77">
        <f t="shared" si="10"/>
        <v>0</v>
      </c>
      <c r="BX40" s="79">
        <f t="shared" si="10"/>
        <v>36290.509999999995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27181.309999999998</v>
      </c>
      <c r="BM42" s="78">
        <f t="shared" si="12"/>
        <v>0</v>
      </c>
      <c r="BN42" s="77">
        <f t="shared" si="12"/>
        <v>36290.509999999995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27181.309999999998</v>
      </c>
      <c r="BW42" s="77">
        <f>BW38+BW39+BW40+BW41</f>
        <v>0</v>
      </c>
      <c r="BX42" s="95">
        <f>BX38+BX39+BX40+BX41</f>
        <v>36290.509999999995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39791.48</v>
      </c>
      <c r="BS49" s="89">
        <v>0</v>
      </c>
      <c r="BT49" s="101">
        <v>34997.8</v>
      </c>
      <c r="BU49" s="76"/>
      <c r="BV49" s="85">
        <f aca="true" t="shared" si="15" ref="BV49:BX50">D49+G49+J49+M49+P49+S49+V49+Y49+AB49+AE49+AH49+AK49+AN49+AQ49+AT49+AW49+AZ49+BC49+BF49+BI49+BL49+BO49+BR49</f>
        <v>39791.48</v>
      </c>
      <c r="BW49" s="77">
        <f t="shared" si="15"/>
        <v>0</v>
      </c>
      <c r="BX49" s="79">
        <f t="shared" si="15"/>
        <v>34997.8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23058.140000000003</v>
      </c>
      <c r="BS50" s="89">
        <v>0</v>
      </c>
      <c r="BT50" s="101">
        <v>22479.65</v>
      </c>
      <c r="BU50" s="76"/>
      <c r="BV50" s="85">
        <f t="shared" si="15"/>
        <v>23058.140000000003</v>
      </c>
      <c r="BW50" s="77">
        <f t="shared" si="15"/>
        <v>0</v>
      </c>
      <c r="BX50" s="79">
        <f t="shared" si="15"/>
        <v>22479.65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62849.62000000001</v>
      </c>
      <c r="BS51" s="78">
        <f>BS49+BS50</f>
        <v>0</v>
      </c>
      <c r="BT51" s="77">
        <f>BT49+BT50</f>
        <v>57477.450000000004</v>
      </c>
      <c r="BU51" s="85"/>
      <c r="BV51" s="85">
        <f>BV49+BV50</f>
        <v>62849.62000000001</v>
      </c>
      <c r="BW51" s="77">
        <f>BW49+BW50</f>
        <v>0</v>
      </c>
      <c r="BX51" s="95">
        <f>BX49+BX50</f>
        <v>57477.450000000004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183065.15</v>
      </c>
      <c r="E53" s="86">
        <f t="shared" si="18"/>
        <v>2774.51</v>
      </c>
      <c r="F53" s="86">
        <f t="shared" si="18"/>
        <v>203059.98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36110.3</v>
      </c>
      <c r="K53" s="86">
        <f t="shared" si="18"/>
        <v>0</v>
      </c>
      <c r="L53" s="86">
        <f t="shared" si="18"/>
        <v>36110.3</v>
      </c>
      <c r="M53" s="86">
        <f t="shared" si="18"/>
        <v>12886.5</v>
      </c>
      <c r="N53" s="86">
        <f t="shared" si="18"/>
        <v>0</v>
      </c>
      <c r="O53" s="86">
        <f t="shared" si="18"/>
        <v>15635.130000000001</v>
      </c>
      <c r="P53" s="86">
        <f t="shared" si="18"/>
        <v>944.11</v>
      </c>
      <c r="Q53" s="86">
        <f t="shared" si="18"/>
        <v>0</v>
      </c>
      <c r="R53" s="86">
        <f t="shared" si="18"/>
        <v>500</v>
      </c>
      <c r="S53" s="86">
        <f t="shared" si="18"/>
        <v>6500</v>
      </c>
      <c r="T53" s="86">
        <f t="shared" si="18"/>
        <v>0</v>
      </c>
      <c r="U53" s="86">
        <f t="shared" si="18"/>
        <v>6967.230000000001</v>
      </c>
      <c r="V53" s="86">
        <f t="shared" si="18"/>
        <v>800</v>
      </c>
      <c r="W53" s="86">
        <f t="shared" si="18"/>
        <v>0</v>
      </c>
      <c r="X53" s="86">
        <f t="shared" si="18"/>
        <v>800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85663.14</v>
      </c>
      <c r="AC53" s="86">
        <f t="shared" si="18"/>
        <v>0</v>
      </c>
      <c r="AD53" s="86">
        <f t="shared" si="18"/>
        <v>90782.3</v>
      </c>
      <c r="AE53" s="86">
        <f t="shared" si="18"/>
        <v>57043.869999999995</v>
      </c>
      <c r="AF53" s="86">
        <f t="shared" si="18"/>
        <v>6452.9</v>
      </c>
      <c r="AG53" s="86">
        <f t="shared" si="18"/>
        <v>101138.11000000002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29206.72</v>
      </c>
      <c r="AL53" s="86">
        <f t="shared" si="19"/>
        <v>0</v>
      </c>
      <c r="AM53" s="86">
        <f t="shared" si="19"/>
        <v>33997.229999999996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54416.380000000005</v>
      </c>
      <c r="BM53" s="86">
        <f t="shared" si="19"/>
        <v>0</v>
      </c>
      <c r="BN53" s="86">
        <f t="shared" si="19"/>
        <v>68185.78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62849.62000000001</v>
      </c>
      <c r="BS53" s="86">
        <f t="shared" si="19"/>
        <v>0</v>
      </c>
      <c r="BT53" s="86">
        <f t="shared" si="19"/>
        <v>57477.450000000004</v>
      </c>
      <c r="BU53" s="86">
        <f>BU8</f>
        <v>0</v>
      </c>
      <c r="BV53" s="102">
        <f>BV8+BV20+BV28+BV35+BV42+BV46+BV51</f>
        <v>529485.79</v>
      </c>
      <c r="BW53" s="87">
        <f>BW20+BW28+BW35+BW42+BW46+BW51</f>
        <v>9227.41</v>
      </c>
      <c r="BX53" s="87">
        <f>BX20+BX28+BX35+BX42+BX46+BX51</f>
        <v>614653.5099999999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26828.64999999994</v>
      </c>
      <c r="BW54" s="93"/>
      <c r="BX54" s="94">
        <f>IF((Spese_Rendiconto_2017!BX53-Entrate_Rendiconto_2017!E58)&lt;0,Entrate_Rendiconto_2017!E58-Spese_Rendiconto_2017!BX53,0)</f>
        <v>251216.8600000001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2018-05-18T09:18:11Z</dcterms:modified>
  <cp:category/>
  <cp:version/>
  <cp:contentType/>
  <cp:contentStatus/>
</cp:coreProperties>
</file>