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<sst xmlns="http://schemas.openxmlformats.org/spreadsheetml/2006/main" count="870" uniqueCount="151">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</sst>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8393.6</v>
      </c>
      <c r="E5" s="38"/>
    </row>
    <row r="6" spans="2:5" ht="15">
      <c r="B6" s="8"/>
      <c r="C6" s="5" t="s">
        <v>5</v>
      </c>
      <c r="D6" s="39">
        <v>62157.72</v>
      </c>
      <c r="E6" s="40"/>
    </row>
    <row r="7" spans="2:5" ht="15">
      <c r="B7" s="8"/>
      <c r="C7" s="5" t="s">
        <v>6</v>
      </c>
      <c r="D7" s="39">
        <v>5.4569682106375694E-12</v>
      </c>
      <c r="E7" s="40"/>
    </row>
    <row r="8" spans="2:5" ht="15.75" thickBot="1">
      <c r="B8" s="9"/>
      <c r="C8" s="6" t="s">
        <v>7</v>
      </c>
      <c r="D8" s="41"/>
      <c r="E8" s="42">
        <v>233738.02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347002</v>
      </c>
      <c r="E10" s="45">
        <v>380798.08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71098</v>
      </c>
      <c r="E14" s="45">
        <v>71098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418100</v>
      </c>
      <c r="E16" s="51">
        <f>E10+E11+E12+E13+E14+E15</f>
        <v>451896.08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24947</v>
      </c>
      <c r="E18" s="45">
        <v>25021.9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24947</v>
      </c>
      <c r="E23" s="51">
        <f>E18+E19+E20+E21+E22</f>
        <v>25021.9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32840</v>
      </c>
      <c r="E25" s="45">
        <v>55775.92</v>
      </c>
    </row>
    <row r="26" spans="2:5" ht="15">
      <c r="B26" s="13">
        <v>30200</v>
      </c>
      <c r="C26" s="54" t="s">
        <v>28</v>
      </c>
      <c r="D26" s="39">
        <v>200</v>
      </c>
      <c r="E26" s="45">
        <v>200</v>
      </c>
    </row>
    <row r="27" spans="2:5" ht="15">
      <c r="B27" s="13">
        <v>30300</v>
      </c>
      <c r="C27" s="54" t="s">
        <v>29</v>
      </c>
      <c r="D27" s="39">
        <v>10</v>
      </c>
      <c r="E27" s="45">
        <v>10</v>
      </c>
    </row>
    <row r="28" spans="2:5" ht="15">
      <c r="B28" s="13">
        <v>30400</v>
      </c>
      <c r="C28" s="54" t="s">
        <v>30</v>
      </c>
      <c r="D28" s="49">
        <v>30</v>
      </c>
      <c r="E28" s="45">
        <v>30</v>
      </c>
    </row>
    <row r="29" spans="2:5" ht="15">
      <c r="B29" s="13">
        <v>30500</v>
      </c>
      <c r="C29" s="54" t="s">
        <v>31</v>
      </c>
      <c r="D29" s="60">
        <v>17183</v>
      </c>
      <c r="E29" s="50">
        <v>18246.989999999998</v>
      </c>
    </row>
    <row r="30" spans="2:5" ht="15.75" thickBot="1">
      <c r="B30" s="16">
        <v>30000</v>
      </c>
      <c r="C30" s="15" t="s">
        <v>32</v>
      </c>
      <c r="D30" s="48">
        <f>D25+D26+D27+D28+D29</f>
        <v>50263</v>
      </c>
      <c r="E30" s="51">
        <f>E25+E26+E27+E28+E29</f>
        <v>74262.91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325629.89</v>
      </c>
      <c r="E33" s="59">
        <v>350629.89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2000</v>
      </c>
      <c r="E36" s="50">
        <v>2000</v>
      </c>
    </row>
    <row r="37" spans="2:5" ht="15.75" thickBot="1">
      <c r="B37" s="16">
        <v>40000</v>
      </c>
      <c r="C37" s="15" t="s">
        <v>40</v>
      </c>
      <c r="D37" s="48">
        <f>D32+D33+D34+D35+D36</f>
        <v>327629.89</v>
      </c>
      <c r="E37" s="51">
        <f>E32+E33+E34+E35+E36</f>
        <v>352629.89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51190.48999999999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51190.48999999999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100000</v>
      </c>
      <c r="E51" s="62">
        <v>100000</v>
      </c>
    </row>
    <row r="52" spans="2:5" ht="15.75" thickBot="1">
      <c r="B52" s="16">
        <v>70000</v>
      </c>
      <c r="C52" s="15" t="s">
        <v>58</v>
      </c>
      <c r="D52" s="48">
        <f>D51</f>
        <v>100000</v>
      </c>
      <c r="E52" s="51">
        <f>E51</f>
        <v>100000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303000</v>
      </c>
      <c r="E54" s="45">
        <v>306618.38</v>
      </c>
    </row>
    <row r="55" spans="2:5" ht="15">
      <c r="B55" s="13">
        <v>90200</v>
      </c>
      <c r="C55" s="54" t="s">
        <v>62</v>
      </c>
      <c r="D55" s="61">
        <v>36500</v>
      </c>
      <c r="E55" s="62">
        <v>37850.76</v>
      </c>
    </row>
    <row r="56" spans="2:5" ht="15.75" thickBot="1">
      <c r="B56" s="16">
        <v>90000</v>
      </c>
      <c r="C56" s="15" t="s">
        <v>63</v>
      </c>
      <c r="D56" s="48">
        <f>D54+D55</f>
        <v>339500</v>
      </c>
      <c r="E56" s="51">
        <f>E54+E55</f>
        <v>344469.14</v>
      </c>
    </row>
    <row r="57" spans="2:5" ht="16.5" thickBot="1" thickTop="1">
      <c r="B57" s="109" t="s">
        <v>64</v>
      </c>
      <c r="C57" s="110"/>
      <c r="D57" s="52">
        <f>D16+D23+D30+D37+D43+D49+D52+D56</f>
        <v>1260439.8900000001</v>
      </c>
      <c r="E57" s="55">
        <f>E16+E23+E30+E37+E43+E49+E52+E56</f>
        <v>1399470.4100000001</v>
      </c>
    </row>
    <row r="58" spans="2:5" ht="16.5" thickBot="1" thickTop="1">
      <c r="B58" s="109" t="s">
        <v>65</v>
      </c>
      <c r="C58" s="110"/>
      <c r="D58" s="52">
        <f>D57+D5+D6+D7+D8</f>
        <v>1330991.2100000002</v>
      </c>
      <c r="E58" s="55">
        <f>E57+E5+E6+E7+E8</f>
        <v>1633208.4300000002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316500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71100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387600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21047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21047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32840</v>
      </c>
      <c r="E25" s="45"/>
    </row>
    <row r="26" spans="2:5" ht="15">
      <c r="B26" s="13">
        <v>30200</v>
      </c>
      <c r="C26" s="54" t="s">
        <v>28</v>
      </c>
      <c r="D26" s="39">
        <v>200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30</v>
      </c>
      <c r="E28" s="45"/>
    </row>
    <row r="29" spans="2:5" ht="15">
      <c r="B29" s="13">
        <v>30500</v>
      </c>
      <c r="C29" s="54" t="s">
        <v>31</v>
      </c>
      <c r="D29" s="60">
        <v>12673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45753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52000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303000</v>
      </c>
      <c r="E54" s="45"/>
    </row>
    <row r="55" spans="2:5" ht="15">
      <c r="B55" s="13">
        <v>90200</v>
      </c>
      <c r="C55" s="54" t="s">
        <v>62</v>
      </c>
      <c r="D55" s="61">
        <v>36500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339500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945900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945900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316500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71100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387600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21047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21047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32840</v>
      </c>
      <c r="E25" s="45"/>
    </row>
    <row r="26" spans="2:5" ht="15">
      <c r="B26" s="13">
        <v>30200</v>
      </c>
      <c r="C26" s="54" t="s">
        <v>28</v>
      </c>
      <c r="D26" s="39">
        <v>200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30</v>
      </c>
      <c r="E28" s="45"/>
    </row>
    <row r="29" spans="2:5" ht="15">
      <c r="B29" s="13">
        <v>30500</v>
      </c>
      <c r="C29" s="54" t="s">
        <v>31</v>
      </c>
      <c r="D29" s="60">
        <v>12673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45753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52000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303000</v>
      </c>
      <c r="E54" s="45"/>
    </row>
    <row r="55" spans="2:5" ht="15">
      <c r="B55" s="13">
        <v>90200</v>
      </c>
      <c r="C55" s="54" t="s">
        <v>62</v>
      </c>
      <c r="D55" s="61">
        <v>36500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339500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945900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945900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16000</v>
      </c>
      <c r="E10" s="89">
        <v>0</v>
      </c>
      <c r="F10" s="90">
        <v>16000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16000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16000</v>
      </c>
    </row>
    <row r="11" spans="2:76" ht="15">
      <c r="B11" s="13">
        <v>102</v>
      </c>
      <c r="C11" s="25" t="s">
        <v>92</v>
      </c>
      <c r="D11" s="88">
        <v>2893</v>
      </c>
      <c r="E11" s="89">
        <v>0</v>
      </c>
      <c r="F11" s="90">
        <v>2893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2893</v>
      </c>
      <c r="BW11" s="77">
        <f t="shared" si="1"/>
        <v>0</v>
      </c>
      <c r="BX11" s="79">
        <f t="shared" si="2"/>
        <v>2893</v>
      </c>
    </row>
    <row r="12" spans="2:76" ht="15">
      <c r="B12" s="13">
        <v>103</v>
      </c>
      <c r="C12" s="25" t="s">
        <v>93</v>
      </c>
      <c r="D12" s="88">
        <v>56225</v>
      </c>
      <c r="E12" s="89">
        <v>0</v>
      </c>
      <c r="F12" s="90">
        <v>63133.9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9500</v>
      </c>
      <c r="N12" s="89">
        <v>0</v>
      </c>
      <c r="O12" s="90">
        <v>17178.559999999998</v>
      </c>
      <c r="P12" s="91">
        <v>1000</v>
      </c>
      <c r="Q12" s="89">
        <v>0</v>
      </c>
      <c r="R12" s="90">
        <v>1000</v>
      </c>
      <c r="S12" s="91">
        <v>8800</v>
      </c>
      <c r="T12" s="89">
        <v>0</v>
      </c>
      <c r="U12" s="90">
        <v>13358.33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18493.6</v>
      </c>
      <c r="AC12" s="89">
        <v>0</v>
      </c>
      <c r="AD12" s="90">
        <v>20788.940000000002</v>
      </c>
      <c r="AE12" s="91">
        <v>28150</v>
      </c>
      <c r="AF12" s="89">
        <v>0</v>
      </c>
      <c r="AG12" s="90">
        <v>39694.56</v>
      </c>
      <c r="AH12" s="91"/>
      <c r="AI12" s="89"/>
      <c r="AJ12" s="90"/>
      <c r="AK12" s="91">
        <v>10350</v>
      </c>
      <c r="AL12" s="89">
        <v>0</v>
      </c>
      <c r="AM12" s="90">
        <v>10640</v>
      </c>
      <c r="AN12" s="91"/>
      <c r="AO12" s="89"/>
      <c r="AP12" s="90"/>
      <c r="AQ12" s="91">
        <v>400</v>
      </c>
      <c r="AR12" s="89">
        <v>0</v>
      </c>
      <c r="AS12" s="90">
        <v>534.88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132918.6</v>
      </c>
      <c r="BW12" s="77">
        <f t="shared" si="1"/>
        <v>0</v>
      </c>
      <c r="BX12" s="79">
        <f t="shared" si="2"/>
        <v>166329.16999999998</v>
      </c>
    </row>
    <row r="13" spans="2:76" ht="15">
      <c r="B13" s="13">
        <v>104</v>
      </c>
      <c r="C13" s="25" t="s">
        <v>19</v>
      </c>
      <c r="D13" s="88">
        <v>125552</v>
      </c>
      <c r="E13" s="89">
        <v>0</v>
      </c>
      <c r="F13" s="90">
        <v>132831.83000000002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5500</v>
      </c>
      <c r="N13" s="89">
        <v>0</v>
      </c>
      <c r="O13" s="90">
        <v>5500</v>
      </c>
      <c r="P13" s="91">
        <v>1000</v>
      </c>
      <c r="Q13" s="89">
        <v>0</v>
      </c>
      <c r="R13" s="90">
        <v>1000</v>
      </c>
      <c r="S13" s="91">
        <v>1000</v>
      </c>
      <c r="T13" s="89">
        <v>0</v>
      </c>
      <c r="U13" s="90">
        <v>1000</v>
      </c>
      <c r="V13" s="91">
        <v>0</v>
      </c>
      <c r="W13" s="89">
        <v>0</v>
      </c>
      <c r="X13" s="90">
        <v>0</v>
      </c>
      <c r="Y13" s="91"/>
      <c r="Z13" s="89"/>
      <c r="AA13" s="90"/>
      <c r="AB13" s="91">
        <v>84250</v>
      </c>
      <c r="AC13" s="89">
        <v>0</v>
      </c>
      <c r="AD13" s="90">
        <v>84250</v>
      </c>
      <c r="AE13" s="91">
        <v>25600</v>
      </c>
      <c r="AF13" s="89">
        <v>0</v>
      </c>
      <c r="AG13" s="90">
        <v>25600.02</v>
      </c>
      <c r="AH13" s="91"/>
      <c r="AI13" s="89"/>
      <c r="AJ13" s="90"/>
      <c r="AK13" s="91">
        <v>17130</v>
      </c>
      <c r="AL13" s="89">
        <v>0</v>
      </c>
      <c r="AM13" s="90">
        <v>19106.14</v>
      </c>
      <c r="AN13" s="91"/>
      <c r="AO13" s="89"/>
      <c r="AP13" s="90"/>
      <c r="AQ13" s="91">
        <v>500</v>
      </c>
      <c r="AR13" s="89">
        <v>0</v>
      </c>
      <c r="AS13" s="90">
        <v>500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260532</v>
      </c>
      <c r="BW13" s="77">
        <f t="shared" si="1"/>
        <v>0</v>
      </c>
      <c r="BX13" s="79">
        <f t="shared" si="2"/>
        <v>269787.99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20510</v>
      </c>
      <c r="BM16" s="89">
        <v>0</v>
      </c>
      <c r="BN16" s="90">
        <v>20510</v>
      </c>
      <c r="BO16" s="91"/>
      <c r="BP16" s="89"/>
      <c r="BQ16" s="90"/>
      <c r="BR16" s="97"/>
      <c r="BS16" s="89"/>
      <c r="BT16" s="101"/>
      <c r="BU16" s="76"/>
      <c r="BV16" s="85">
        <f t="shared" si="0"/>
        <v>20510</v>
      </c>
      <c r="BW16" s="77">
        <f t="shared" si="1"/>
        <v>0</v>
      </c>
      <c r="BX16" s="79">
        <f t="shared" si="2"/>
        <v>20510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3500</v>
      </c>
      <c r="E18" s="89">
        <v>0</v>
      </c>
      <c r="F18" s="90">
        <v>3500</v>
      </c>
      <c r="G18" s="88"/>
      <c r="H18" s="89"/>
      <c r="I18" s="90"/>
      <c r="J18" s="97"/>
      <c r="K18" s="89"/>
      <c r="L18" s="101"/>
      <c r="M18" s="97">
        <v>0</v>
      </c>
      <c r="N18" s="89">
        <v>0</v>
      </c>
      <c r="O18" s="101">
        <v>0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3500</v>
      </c>
      <c r="BW18" s="77">
        <f t="shared" si="1"/>
        <v>0</v>
      </c>
      <c r="BX18" s="79">
        <f t="shared" si="2"/>
        <v>3500</v>
      </c>
    </row>
    <row r="19" spans="2:76" ht="15">
      <c r="B19" s="13">
        <v>110</v>
      </c>
      <c r="C19" s="25" t="s">
        <v>98</v>
      </c>
      <c r="D19" s="88">
        <v>8235</v>
      </c>
      <c r="E19" s="89">
        <v>0</v>
      </c>
      <c r="F19" s="90">
        <v>8235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45</v>
      </c>
      <c r="AL19" s="89">
        <v>0</v>
      </c>
      <c r="AM19" s="101">
        <v>45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23150</v>
      </c>
      <c r="BJ19" s="89">
        <v>0</v>
      </c>
      <c r="BK19" s="101">
        <v>1930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31430</v>
      </c>
      <c r="BW19" s="77">
        <f t="shared" si="1"/>
        <v>0</v>
      </c>
      <c r="BX19" s="79">
        <f t="shared" si="2"/>
        <v>10210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212405</v>
      </c>
      <c r="E20" s="78">
        <f t="shared" si="3"/>
        <v>0</v>
      </c>
      <c r="F20" s="79">
        <f t="shared" si="3"/>
        <v>226593.73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15000</v>
      </c>
      <c r="N20" s="78">
        <f t="shared" si="3"/>
        <v>0</v>
      </c>
      <c r="O20" s="77">
        <f t="shared" si="3"/>
        <v>22678.559999999998</v>
      </c>
      <c r="P20" s="98">
        <f t="shared" si="3"/>
        <v>2000</v>
      </c>
      <c r="Q20" s="78">
        <f t="shared" si="3"/>
        <v>0</v>
      </c>
      <c r="R20" s="77">
        <f t="shared" si="3"/>
        <v>2000</v>
      </c>
      <c r="S20" s="98">
        <f t="shared" si="3"/>
        <v>9800</v>
      </c>
      <c r="T20" s="78">
        <f t="shared" si="3"/>
        <v>0</v>
      </c>
      <c r="U20" s="77">
        <f t="shared" si="3"/>
        <v>14358.33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102743.6</v>
      </c>
      <c r="AC20" s="78">
        <f t="shared" si="3"/>
        <v>0</v>
      </c>
      <c r="AD20" s="77">
        <f t="shared" si="3"/>
        <v>105038.94</v>
      </c>
      <c r="AE20" s="98">
        <f t="shared" si="3"/>
        <v>53750</v>
      </c>
      <c r="AF20" s="78">
        <f t="shared" si="3"/>
        <v>0</v>
      </c>
      <c r="AG20" s="77">
        <f t="shared" si="3"/>
        <v>65294.58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27525</v>
      </c>
      <c r="AL20" s="78">
        <f t="shared" si="3"/>
        <v>0</v>
      </c>
      <c r="AM20" s="77">
        <f t="shared" si="3"/>
        <v>29791.14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900</v>
      </c>
      <c r="AR20" s="78">
        <f t="shared" si="3"/>
        <v>0</v>
      </c>
      <c r="AS20" s="77">
        <f t="shared" si="3"/>
        <v>1034.88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23150</v>
      </c>
      <c r="BJ20" s="78">
        <f t="shared" si="3"/>
        <v>0</v>
      </c>
      <c r="BK20" s="77">
        <f t="shared" si="3"/>
        <v>1930</v>
      </c>
      <c r="BL20" s="98">
        <f t="shared" si="3"/>
        <v>20510</v>
      </c>
      <c r="BM20" s="78">
        <f t="shared" si="3"/>
        <v>0</v>
      </c>
      <c r="BN20" s="77">
        <f t="shared" si="3"/>
        <v>20510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467783.6</v>
      </c>
      <c r="BW20" s="77">
        <f>BW10+BW11+BW12+BW13+BW14+BW15+BW16+BW17+BW18+BW19</f>
        <v>0</v>
      </c>
      <c r="BX20" s="95">
        <f>BX10+BX11+BX12+BX13+BX14+BX15+BX16+BX17+BX18+BX19</f>
        <v>489230.16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252707.03</v>
      </c>
      <c r="E24" s="89">
        <v>0</v>
      </c>
      <c r="F24" s="90">
        <v>277824.86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>
        <v>0</v>
      </c>
      <c r="S24" s="97">
        <v>69997.98</v>
      </c>
      <c r="T24" s="89">
        <v>0</v>
      </c>
      <c r="U24" s="101">
        <v>73131.19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44957</v>
      </c>
      <c r="AE24" s="97">
        <v>67082.6</v>
      </c>
      <c r="AF24" s="89">
        <v>0</v>
      </c>
      <c r="AG24" s="101">
        <v>72418.87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>
        <v>0</v>
      </c>
      <c r="AR24" s="89">
        <v>0</v>
      </c>
      <c r="AS24" s="101">
        <v>6893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389787.61</v>
      </c>
      <c r="BW24" s="77">
        <f t="shared" si="4"/>
        <v>0</v>
      </c>
      <c r="BX24" s="79">
        <f t="shared" si="4"/>
        <v>475224.92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>
        <v>0</v>
      </c>
      <c r="AF27" s="89">
        <v>0</v>
      </c>
      <c r="AG27" s="101">
        <v>0</v>
      </c>
      <c r="AH27" s="97">
        <v>0</v>
      </c>
      <c r="AI27" s="89">
        <v>0</v>
      </c>
      <c r="AJ27" s="101">
        <v>0</v>
      </c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252707.03</v>
      </c>
      <c r="E28" s="78">
        <f t="shared" si="5"/>
        <v>0</v>
      </c>
      <c r="F28" s="79">
        <f t="shared" si="5"/>
        <v>277824.86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69997.98</v>
      </c>
      <c r="T28" s="78">
        <f t="shared" si="5"/>
        <v>0</v>
      </c>
      <c r="U28" s="77">
        <f t="shared" si="5"/>
        <v>73131.19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44957</v>
      </c>
      <c r="AE28" s="98">
        <f t="shared" si="5"/>
        <v>67082.6</v>
      </c>
      <c r="AF28" s="78">
        <f t="shared" si="5"/>
        <v>0</v>
      </c>
      <c r="AG28" s="77">
        <f t="shared" si="5"/>
        <v>72418.87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6893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389787.61</v>
      </c>
      <c r="BW28" s="77">
        <f>BW23+BW24+BW25+BW26+BW27</f>
        <v>0</v>
      </c>
      <c r="BX28" s="95">
        <f>BX23+BX24+BX25+BX26+BX27</f>
        <v>475224.92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33920</v>
      </c>
      <c r="BM40" s="89">
        <v>0</v>
      </c>
      <c r="BN40" s="101">
        <v>33920</v>
      </c>
      <c r="BO40" s="97"/>
      <c r="BP40" s="89"/>
      <c r="BQ40" s="101"/>
      <c r="BR40" s="97"/>
      <c r="BS40" s="89"/>
      <c r="BT40" s="101"/>
      <c r="BU40" s="76"/>
      <c r="BV40" s="85">
        <f t="shared" si="10"/>
        <v>33920</v>
      </c>
      <c r="BW40" s="77">
        <f t="shared" si="10"/>
        <v>0</v>
      </c>
      <c r="BX40" s="79">
        <f t="shared" si="10"/>
        <v>33920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33920</v>
      </c>
      <c r="BM42" s="78">
        <f t="shared" si="12"/>
        <v>0</v>
      </c>
      <c r="BN42" s="77">
        <f t="shared" si="12"/>
        <v>33920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33920</v>
      </c>
      <c r="BW42" s="77">
        <f>BW38+BW39+BW40+BW41</f>
        <v>0</v>
      </c>
      <c r="BX42" s="95">
        <f>BX38+BX39+BX40+BX41</f>
        <v>33920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100000</v>
      </c>
      <c r="BP45" s="89">
        <v>0</v>
      </c>
      <c r="BQ45" s="101">
        <v>100000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100000</v>
      </c>
      <c r="BP46" s="78">
        <f>BP45</f>
        <v>0</v>
      </c>
      <c r="BQ46" s="95">
        <f>BQ45</f>
        <v>100000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100000</v>
      </c>
      <c r="BW46" s="77">
        <f>BW45</f>
        <v>0</v>
      </c>
      <c r="BX46" s="95">
        <f>BX45</f>
        <v>100000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303000</v>
      </c>
      <c r="BS49" s="89">
        <v>0</v>
      </c>
      <c r="BT49" s="101">
        <v>307353.20999999996</v>
      </c>
      <c r="BU49" s="76"/>
      <c r="BV49" s="85">
        <f aca="true" t="shared" si="15" ref="BV49:BX50">D49+G49+J49+M49+P49+S49+V49+Y49+AB49+AE49+AH49+AK49+AN49+AQ49+AT49+AW49+AZ49+BC49+BF49+BI49+BL49+BO49+BR49</f>
        <v>303000</v>
      </c>
      <c r="BW49" s="77">
        <f t="shared" si="15"/>
        <v>0</v>
      </c>
      <c r="BX49" s="79">
        <f t="shared" si="15"/>
        <v>307353.20999999996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36500</v>
      </c>
      <c r="BS50" s="89">
        <v>0</v>
      </c>
      <c r="BT50" s="101">
        <v>37108</v>
      </c>
      <c r="BU50" s="76"/>
      <c r="BV50" s="85">
        <f t="shared" si="15"/>
        <v>36500</v>
      </c>
      <c r="BW50" s="77">
        <f t="shared" si="15"/>
        <v>0</v>
      </c>
      <c r="BX50" s="79">
        <f t="shared" si="15"/>
        <v>37108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339500</v>
      </c>
      <c r="BS51" s="78">
        <f>BS49+BS50</f>
        <v>0</v>
      </c>
      <c r="BT51" s="77">
        <f>BT49+BT50</f>
        <v>344461.20999999996</v>
      </c>
      <c r="BU51" s="85"/>
      <c r="BV51" s="85">
        <f>BV49+BV50</f>
        <v>339500</v>
      </c>
      <c r="BW51" s="77">
        <f>BW49+BW50</f>
        <v>0</v>
      </c>
      <c r="BX51" s="95">
        <f>BX49+BX50</f>
        <v>344461.20999999996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465112.03</v>
      </c>
      <c r="E53" s="86">
        <f t="shared" si="18"/>
        <v>0</v>
      </c>
      <c r="F53" s="86">
        <f t="shared" si="18"/>
        <v>504418.58999999997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15000</v>
      </c>
      <c r="N53" s="86">
        <f t="shared" si="18"/>
        <v>0</v>
      </c>
      <c r="O53" s="86">
        <f t="shared" si="18"/>
        <v>22678.559999999998</v>
      </c>
      <c r="P53" s="86">
        <f t="shared" si="18"/>
        <v>2000</v>
      </c>
      <c r="Q53" s="86">
        <f t="shared" si="18"/>
        <v>0</v>
      </c>
      <c r="R53" s="86">
        <f t="shared" si="18"/>
        <v>2000</v>
      </c>
      <c r="S53" s="86">
        <f t="shared" si="18"/>
        <v>79797.98</v>
      </c>
      <c r="T53" s="86">
        <f t="shared" si="18"/>
        <v>0</v>
      </c>
      <c r="U53" s="86">
        <f t="shared" si="18"/>
        <v>87489.52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102743.6</v>
      </c>
      <c r="AC53" s="86">
        <f t="shared" si="18"/>
        <v>0</v>
      </c>
      <c r="AD53" s="86">
        <f t="shared" si="18"/>
        <v>149995.94</v>
      </c>
      <c r="AE53" s="86">
        <f t="shared" si="18"/>
        <v>120832.6</v>
      </c>
      <c r="AF53" s="86">
        <f t="shared" si="18"/>
        <v>0</v>
      </c>
      <c r="AG53" s="86">
        <f t="shared" si="18"/>
        <v>137713.45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27525</v>
      </c>
      <c r="AL53" s="86">
        <f t="shared" si="19"/>
        <v>0</v>
      </c>
      <c r="AM53" s="86">
        <f t="shared" si="19"/>
        <v>29791.14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900</v>
      </c>
      <c r="AR53" s="86">
        <f t="shared" si="19"/>
        <v>0</v>
      </c>
      <c r="AS53" s="86">
        <f t="shared" si="19"/>
        <v>7927.88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23150</v>
      </c>
      <c r="BJ53" s="86">
        <f t="shared" si="19"/>
        <v>0</v>
      </c>
      <c r="BK53" s="86">
        <f t="shared" si="19"/>
        <v>1930</v>
      </c>
      <c r="BL53" s="86">
        <f t="shared" si="19"/>
        <v>54430</v>
      </c>
      <c r="BM53" s="86">
        <f t="shared" si="19"/>
        <v>0</v>
      </c>
      <c r="BN53" s="86">
        <f t="shared" si="19"/>
        <v>54430</v>
      </c>
      <c r="BO53" s="86">
        <f t="shared" si="19"/>
        <v>100000</v>
      </c>
      <c r="BP53" s="86">
        <f t="shared" si="19"/>
        <v>0</v>
      </c>
      <c r="BQ53" s="86">
        <f t="shared" si="19"/>
        <v>100000</v>
      </c>
      <c r="BR53" s="86">
        <f t="shared" si="19"/>
        <v>339500</v>
      </c>
      <c r="BS53" s="86">
        <f t="shared" si="19"/>
        <v>0</v>
      </c>
      <c r="BT53" s="86">
        <f t="shared" si="19"/>
        <v>344461.20999999996</v>
      </c>
      <c r="BU53" s="86">
        <f>BU8</f>
        <v>0</v>
      </c>
      <c r="BV53" s="102">
        <f>BV8+BV20+BV28+BV35+BV42+BV46+BV51</f>
        <v>1330991.21</v>
      </c>
      <c r="BW53" s="87">
        <f>BW20+BW28+BW35+BW42+BW46+BW51</f>
        <v>0</v>
      </c>
      <c r="BX53" s="87">
        <f>BX20+BX28+BX35+BX42+BX46+BX51</f>
        <v>1442836.29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1743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1743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36825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4750</v>
      </c>
      <c r="N12" s="89">
        <v>0</v>
      </c>
      <c r="O12" s="90"/>
      <c r="P12" s="91">
        <v>1000</v>
      </c>
      <c r="Q12" s="89">
        <v>0</v>
      </c>
      <c r="R12" s="90"/>
      <c r="S12" s="91">
        <v>4150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2150</v>
      </c>
      <c r="AC12" s="89">
        <v>0</v>
      </c>
      <c r="AD12" s="90"/>
      <c r="AE12" s="91">
        <v>14400</v>
      </c>
      <c r="AF12" s="89">
        <v>0</v>
      </c>
      <c r="AG12" s="90"/>
      <c r="AH12" s="91"/>
      <c r="AI12" s="89"/>
      <c r="AJ12" s="90"/>
      <c r="AK12" s="91">
        <v>9350</v>
      </c>
      <c r="AL12" s="89">
        <v>0</v>
      </c>
      <c r="AM12" s="90"/>
      <c r="AN12" s="91"/>
      <c r="AO12" s="89"/>
      <c r="AP12" s="90"/>
      <c r="AQ12" s="91">
        <v>200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72825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144268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10250</v>
      </c>
      <c r="N13" s="89">
        <v>0</v>
      </c>
      <c r="O13" s="90"/>
      <c r="P13" s="91">
        <v>1000</v>
      </c>
      <c r="Q13" s="89">
        <v>0</v>
      </c>
      <c r="R13" s="90"/>
      <c r="S13" s="91">
        <v>5150</v>
      </c>
      <c r="T13" s="89">
        <v>0</v>
      </c>
      <c r="U13" s="90"/>
      <c r="V13" s="91">
        <v>0</v>
      </c>
      <c r="W13" s="89">
        <v>0</v>
      </c>
      <c r="X13" s="90"/>
      <c r="Y13" s="91"/>
      <c r="Z13" s="89"/>
      <c r="AA13" s="90"/>
      <c r="AB13" s="91">
        <v>84500</v>
      </c>
      <c r="AC13" s="89">
        <v>0</v>
      </c>
      <c r="AD13" s="90"/>
      <c r="AE13" s="91">
        <v>39600</v>
      </c>
      <c r="AF13" s="89">
        <v>0</v>
      </c>
      <c r="AG13" s="90"/>
      <c r="AH13" s="91"/>
      <c r="AI13" s="89"/>
      <c r="AJ13" s="90"/>
      <c r="AK13" s="91">
        <v>16750</v>
      </c>
      <c r="AL13" s="89">
        <v>0</v>
      </c>
      <c r="AM13" s="90"/>
      <c r="AN13" s="91"/>
      <c r="AO13" s="89"/>
      <c r="AP13" s="90"/>
      <c r="AQ13" s="91">
        <v>700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302218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18579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18579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3500</v>
      </c>
      <c r="E18" s="89">
        <v>0</v>
      </c>
      <c r="F18" s="90"/>
      <c r="G18" s="88"/>
      <c r="H18" s="89"/>
      <c r="I18" s="90"/>
      <c r="J18" s="97"/>
      <c r="K18" s="89"/>
      <c r="L18" s="101"/>
      <c r="M18" s="97">
        <v>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8435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45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11200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19680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194771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15000</v>
      </c>
      <c r="N20" s="78">
        <f t="shared" si="1"/>
        <v>0</v>
      </c>
      <c r="O20" s="77">
        <f t="shared" si="1"/>
        <v>0</v>
      </c>
      <c r="P20" s="98">
        <f t="shared" si="1"/>
        <v>2000</v>
      </c>
      <c r="Q20" s="78">
        <f t="shared" si="1"/>
        <v>0</v>
      </c>
      <c r="R20" s="77">
        <f t="shared" si="1"/>
        <v>0</v>
      </c>
      <c r="S20" s="98">
        <f t="shared" si="1"/>
        <v>9300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86650</v>
      </c>
      <c r="AC20" s="78">
        <f t="shared" si="1"/>
        <v>0</v>
      </c>
      <c r="AD20" s="77">
        <f t="shared" si="1"/>
        <v>0</v>
      </c>
      <c r="AE20" s="98">
        <f t="shared" si="1"/>
        <v>54000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26145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900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11200</v>
      </c>
      <c r="BJ20" s="78">
        <f t="shared" si="1"/>
        <v>0</v>
      </c>
      <c r="BK20" s="77">
        <f t="shared" si="1"/>
        <v>0</v>
      </c>
      <c r="BL20" s="98">
        <f t="shared" si="1"/>
        <v>18579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418545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52000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52000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52000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52000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35855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35855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35855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35855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303000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303000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36500</v>
      </c>
      <c r="BS50" s="89">
        <v>0</v>
      </c>
      <c r="BT50" s="101"/>
      <c r="BU50" s="76"/>
      <c r="BV50" s="85">
        <f t="shared" si="9"/>
        <v>36500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339500</v>
      </c>
      <c r="BS51" s="78">
        <f>BS49+BS50</f>
        <v>0</v>
      </c>
      <c r="BT51" s="77">
        <f>BT49+BT50</f>
        <v>0</v>
      </c>
      <c r="BU51" s="85"/>
      <c r="BV51" s="85">
        <f>BV49+BV50</f>
        <v>339500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246771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15000</v>
      </c>
      <c r="N53" s="86">
        <f t="shared" si="11"/>
        <v>0</v>
      </c>
      <c r="O53" s="86">
        <f t="shared" si="11"/>
        <v>0</v>
      </c>
      <c r="P53" s="86">
        <f t="shared" si="11"/>
        <v>2000</v>
      </c>
      <c r="Q53" s="86">
        <f t="shared" si="11"/>
        <v>0</v>
      </c>
      <c r="R53" s="86">
        <f t="shared" si="11"/>
        <v>0</v>
      </c>
      <c r="S53" s="86">
        <f t="shared" si="11"/>
        <v>9300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86650</v>
      </c>
      <c r="AC53" s="86">
        <f t="shared" si="11"/>
        <v>0</v>
      </c>
      <c r="AD53" s="86">
        <f t="shared" si="11"/>
        <v>0</v>
      </c>
      <c r="AE53" s="86">
        <f t="shared" si="11"/>
        <v>54000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26145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900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11200</v>
      </c>
      <c r="BJ53" s="86">
        <f t="shared" si="11"/>
        <v>0</v>
      </c>
      <c r="BK53" s="86">
        <f t="shared" si="11"/>
        <v>0</v>
      </c>
      <c r="BL53" s="86">
        <f t="shared" si="11"/>
        <v>54434</v>
      </c>
      <c r="BM53" s="86">
        <f t="shared" si="11"/>
        <v>0</v>
      </c>
      <c r="BN53" s="86">
        <f t="shared" si="11"/>
        <v>0</v>
      </c>
      <c r="BO53" s="86">
        <f t="shared" si="11"/>
        <v>100000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339500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945900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1743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1743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28125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0</v>
      </c>
      <c r="N12" s="89">
        <v>0</v>
      </c>
      <c r="O12" s="90"/>
      <c r="P12" s="91">
        <v>1000</v>
      </c>
      <c r="Q12" s="89">
        <v>0</v>
      </c>
      <c r="R12" s="90"/>
      <c r="S12" s="91">
        <v>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2150</v>
      </c>
      <c r="AC12" s="89">
        <v>0</v>
      </c>
      <c r="AD12" s="90"/>
      <c r="AE12" s="91">
        <v>400</v>
      </c>
      <c r="AF12" s="89">
        <v>0</v>
      </c>
      <c r="AG12" s="90"/>
      <c r="AH12" s="91"/>
      <c r="AI12" s="89"/>
      <c r="AJ12" s="90"/>
      <c r="AK12" s="91">
        <v>8600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40275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160843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17000</v>
      </c>
      <c r="N13" s="89">
        <v>0</v>
      </c>
      <c r="O13" s="90"/>
      <c r="P13" s="91">
        <v>1000</v>
      </c>
      <c r="Q13" s="89">
        <v>0</v>
      </c>
      <c r="R13" s="90"/>
      <c r="S13" s="91">
        <v>11500</v>
      </c>
      <c r="T13" s="89">
        <v>0</v>
      </c>
      <c r="U13" s="90"/>
      <c r="V13" s="91">
        <v>0</v>
      </c>
      <c r="W13" s="89">
        <v>0</v>
      </c>
      <c r="X13" s="90"/>
      <c r="Y13" s="91"/>
      <c r="Z13" s="89"/>
      <c r="AA13" s="90"/>
      <c r="AB13" s="91">
        <v>84500</v>
      </c>
      <c r="AC13" s="89">
        <v>0</v>
      </c>
      <c r="AD13" s="90"/>
      <c r="AE13" s="91">
        <v>56600</v>
      </c>
      <c r="AF13" s="89">
        <v>0</v>
      </c>
      <c r="AG13" s="90"/>
      <c r="AH13" s="91"/>
      <c r="AI13" s="89"/>
      <c r="AJ13" s="90"/>
      <c r="AK13" s="91">
        <v>19200</v>
      </c>
      <c r="AL13" s="89">
        <v>0</v>
      </c>
      <c r="AM13" s="90"/>
      <c r="AN13" s="91"/>
      <c r="AO13" s="89"/>
      <c r="AP13" s="90"/>
      <c r="AQ13" s="91">
        <v>900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351543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16429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16429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3500</v>
      </c>
      <c r="E18" s="89">
        <v>0</v>
      </c>
      <c r="F18" s="90"/>
      <c r="G18" s="88"/>
      <c r="H18" s="89"/>
      <c r="I18" s="90"/>
      <c r="J18" s="97"/>
      <c r="K18" s="89"/>
      <c r="L18" s="101"/>
      <c r="M18" s="97">
        <v>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5535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45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11200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16780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199746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17000</v>
      </c>
      <c r="N20" s="78">
        <f t="shared" si="1"/>
        <v>0</v>
      </c>
      <c r="O20" s="77">
        <f t="shared" si="1"/>
        <v>0</v>
      </c>
      <c r="P20" s="98">
        <f t="shared" si="1"/>
        <v>2000</v>
      </c>
      <c r="Q20" s="78">
        <f t="shared" si="1"/>
        <v>0</v>
      </c>
      <c r="R20" s="77">
        <f t="shared" si="1"/>
        <v>0</v>
      </c>
      <c r="S20" s="98">
        <f t="shared" si="1"/>
        <v>11500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86650</v>
      </c>
      <c r="AC20" s="78">
        <f t="shared" si="1"/>
        <v>0</v>
      </c>
      <c r="AD20" s="77">
        <f t="shared" si="1"/>
        <v>0</v>
      </c>
      <c r="AE20" s="98">
        <f t="shared" si="1"/>
        <v>57000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27845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900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11200</v>
      </c>
      <c r="BJ20" s="78">
        <f t="shared" si="1"/>
        <v>0</v>
      </c>
      <c r="BK20" s="77">
        <f t="shared" si="1"/>
        <v>0</v>
      </c>
      <c r="BL20" s="98">
        <f t="shared" si="1"/>
        <v>16429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430270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52000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52000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52000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52000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24130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24130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24130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24130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303000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303000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36500</v>
      </c>
      <c r="BS50" s="89">
        <v>0</v>
      </c>
      <c r="BT50" s="101"/>
      <c r="BU50" s="76"/>
      <c r="BV50" s="85">
        <f t="shared" si="9"/>
        <v>36500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339500</v>
      </c>
      <c r="BS51" s="78">
        <f>BS49+BS50</f>
        <v>0</v>
      </c>
      <c r="BT51" s="77">
        <f>BT49+BT50</f>
        <v>0</v>
      </c>
      <c r="BU51" s="85"/>
      <c r="BV51" s="85">
        <f>BV49+BV50</f>
        <v>339500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251746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17000</v>
      </c>
      <c r="N53" s="86">
        <f t="shared" si="11"/>
        <v>0</v>
      </c>
      <c r="O53" s="86">
        <f t="shared" si="11"/>
        <v>0</v>
      </c>
      <c r="P53" s="86">
        <f t="shared" si="11"/>
        <v>2000</v>
      </c>
      <c r="Q53" s="86">
        <f t="shared" si="11"/>
        <v>0</v>
      </c>
      <c r="R53" s="86">
        <f t="shared" si="11"/>
        <v>0</v>
      </c>
      <c r="S53" s="86">
        <f t="shared" si="11"/>
        <v>11500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86650</v>
      </c>
      <c r="AC53" s="86">
        <f t="shared" si="11"/>
        <v>0</v>
      </c>
      <c r="AD53" s="86">
        <f t="shared" si="11"/>
        <v>0</v>
      </c>
      <c r="AE53" s="86">
        <f t="shared" si="11"/>
        <v>57000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27845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900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11200</v>
      </c>
      <c r="BJ53" s="86">
        <f t="shared" si="11"/>
        <v>0</v>
      </c>
      <c r="BK53" s="86">
        <f t="shared" si="11"/>
        <v>0</v>
      </c>
      <c r="BL53" s="86">
        <f t="shared" si="11"/>
        <v>40559</v>
      </c>
      <c r="BM53" s="86">
        <f t="shared" si="11"/>
        <v>0</v>
      </c>
      <c r="BN53" s="86">
        <f t="shared" si="11"/>
        <v>0</v>
      </c>
      <c r="BO53" s="86">
        <f t="shared" si="11"/>
        <v>100000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339500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945900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2021-05-03T12:59:54Z</dcterms:modified>
  <cp:category/>
  <cp:version/>
  <cp:contentType/>
  <cp:contentStatus/>
</cp:coreProperties>
</file>