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<sst xmlns="http://schemas.openxmlformats.org/spreadsheetml/2006/main" count="870" uniqueCount="149">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</sst>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421573.43</v>
      </c>
      <c r="E6" s="40"/>
    </row>
    <row r="7" spans="2:5" ht="15">
      <c r="B7" s="8"/>
      <c r="C7" s="5" t="s">
        <v>6</v>
      </c>
      <c r="D7" s="39">
        <v>20389.28999999998</v>
      </c>
      <c r="E7" s="40"/>
    </row>
    <row r="8" spans="2:5" ht="15.75" thickBot="1">
      <c r="B8" s="9"/>
      <c r="C8" s="6" t="s">
        <v>7</v>
      </c>
      <c r="D8" s="41"/>
      <c r="E8" s="42">
        <v>453954.67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199446.67</v>
      </c>
      <c r="E10" s="45">
        <v>159532.3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95654.83</v>
      </c>
      <c r="E14" s="45">
        <v>95489.54000000001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295101.5</v>
      </c>
      <c r="E16" s="51">
        <f>E10+E11+E12+E13+E14+E15</f>
        <v>255021.84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61649.92</v>
      </c>
      <c r="E18" s="45">
        <v>91411.06999999999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3290</v>
      </c>
      <c r="E20" s="59">
        <v>3000</v>
      </c>
    </row>
    <row r="21" spans="2:5" ht="15">
      <c r="B21" s="13">
        <v>20104</v>
      </c>
      <c r="C21" s="54" t="s">
        <v>10</v>
      </c>
      <c r="D21" s="39">
        <v>0</v>
      </c>
      <c r="E21" s="45">
        <v>1200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64939.92</v>
      </c>
      <c r="E23" s="51">
        <f>E18+E19+E20+E21+E22</f>
        <v>95611.06999999999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79092.88</v>
      </c>
      <c r="E25" s="45">
        <v>62736.37</v>
      </c>
    </row>
    <row r="26" spans="2:5" ht="15">
      <c r="B26" s="13">
        <v>30200</v>
      </c>
      <c r="C26" s="54" t="s">
        <v>28</v>
      </c>
      <c r="D26" s="39">
        <v>1500</v>
      </c>
      <c r="E26" s="45">
        <v>65</v>
      </c>
    </row>
    <row r="27" spans="2:5" ht="15">
      <c r="B27" s="13">
        <v>30300</v>
      </c>
      <c r="C27" s="54" t="s">
        <v>29</v>
      </c>
      <c r="D27" s="39">
        <v>0.05</v>
      </c>
      <c r="E27" s="45">
        <v>0.05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13188.48</v>
      </c>
      <c r="E29" s="50">
        <v>17480.16</v>
      </c>
    </row>
    <row r="30" spans="2:5" ht="15.75" thickBot="1">
      <c r="B30" s="16">
        <v>30000</v>
      </c>
      <c r="C30" s="15" t="s">
        <v>32</v>
      </c>
      <c r="D30" s="48">
        <f>D25+D26+D27+D28+D29</f>
        <v>93781.41</v>
      </c>
      <c r="E30" s="51">
        <f>E25+E26+E27+E28+E29</f>
        <v>80281.58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450713.07</v>
      </c>
      <c r="E33" s="59">
        <v>402098.43000000005</v>
      </c>
    </row>
    <row r="34" spans="2:5" ht="15">
      <c r="B34" s="13">
        <v>40300</v>
      </c>
      <c r="C34" s="54" t="s">
        <v>37</v>
      </c>
      <c r="D34" s="61">
        <v>34134.33</v>
      </c>
      <c r="E34" s="45">
        <v>1548</v>
      </c>
    </row>
    <row r="35" spans="2:5" ht="15">
      <c r="B35" s="13">
        <v>40400</v>
      </c>
      <c r="C35" s="54" t="s">
        <v>38</v>
      </c>
      <c r="D35" s="39">
        <v>0</v>
      </c>
      <c r="E35" s="45">
        <v>6100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484847.4</v>
      </c>
      <c r="E37" s="51">
        <f>E32+E33+E34+E35+E36</f>
        <v>409746.43000000005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89199.76</v>
      </c>
      <c r="E54" s="45">
        <v>88199.76</v>
      </c>
    </row>
    <row r="55" spans="2:5" ht="15">
      <c r="B55" s="13">
        <v>90200</v>
      </c>
      <c r="C55" s="54" t="s">
        <v>62</v>
      </c>
      <c r="D55" s="61">
        <v>2575.41</v>
      </c>
      <c r="E55" s="62">
        <v>3227.17</v>
      </c>
    </row>
    <row r="56" spans="2:5" ht="15.75" thickBot="1">
      <c r="B56" s="16">
        <v>90000</v>
      </c>
      <c r="C56" s="15" t="s">
        <v>63</v>
      </c>
      <c r="D56" s="48">
        <f>D54+D55</f>
        <v>91775.17</v>
      </c>
      <c r="E56" s="51">
        <f>E54+E55</f>
        <v>91426.93</v>
      </c>
    </row>
    <row r="57" spans="2:5" ht="16.5" thickBot="1" thickTop="1">
      <c r="B57" s="109" t="s">
        <v>64</v>
      </c>
      <c r="C57" s="110"/>
      <c r="D57" s="52">
        <f>D16+D23+D30+D37+D43+D49+D52+D56</f>
        <v>1030445.4</v>
      </c>
      <c r="E57" s="55">
        <f>E16+E23+E30+E37+E43+E49+E52+E56</f>
        <v>932087.8500000001</v>
      </c>
    </row>
    <row r="58" spans="2:5" ht="16.5" thickBot="1" thickTop="1">
      <c r="B58" s="109" t="s">
        <v>65</v>
      </c>
      <c r="C58" s="110"/>
      <c r="D58" s="52">
        <f>D57+D5+D6+D7+D8</f>
        <v>1472408.12</v>
      </c>
      <c r="E58" s="55">
        <f>E57+E5+E6+E7+E8</f>
        <v>1386042.52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69493.24</v>
      </c>
      <c r="E10" s="89">
        <v>0</v>
      </c>
      <c r="F10" s="90">
        <v>65540.4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69493.24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65540.4</v>
      </c>
    </row>
    <row r="11" spans="2:76" ht="15">
      <c r="B11" s="13">
        <v>102</v>
      </c>
      <c r="C11" s="25" t="s">
        <v>92</v>
      </c>
      <c r="D11" s="88">
        <v>6100</v>
      </c>
      <c r="E11" s="89">
        <v>0</v>
      </c>
      <c r="F11" s="90">
        <v>4962.44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6100</v>
      </c>
      <c r="BW11" s="77">
        <f t="shared" si="1"/>
        <v>0</v>
      </c>
      <c r="BX11" s="79">
        <f t="shared" si="2"/>
        <v>4962.44</v>
      </c>
    </row>
    <row r="12" spans="2:76" ht="15">
      <c r="B12" s="13">
        <v>103</v>
      </c>
      <c r="C12" s="25" t="s">
        <v>93</v>
      </c>
      <c r="D12" s="88">
        <v>195803.50999999995</v>
      </c>
      <c r="E12" s="89">
        <v>0</v>
      </c>
      <c r="F12" s="90">
        <v>170793.27</v>
      </c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>
        <v>0</v>
      </c>
      <c r="P12" s="91">
        <v>2330</v>
      </c>
      <c r="Q12" s="89">
        <v>0</v>
      </c>
      <c r="R12" s="90">
        <v>2330</v>
      </c>
      <c r="S12" s="91">
        <v>0</v>
      </c>
      <c r="T12" s="89">
        <v>0</v>
      </c>
      <c r="U12" s="90">
        <v>0</v>
      </c>
      <c r="V12" s="91">
        <v>0</v>
      </c>
      <c r="W12" s="89">
        <v>0</v>
      </c>
      <c r="X12" s="90">
        <v>1399.76</v>
      </c>
      <c r="Y12" s="91"/>
      <c r="Z12" s="89"/>
      <c r="AA12" s="90"/>
      <c r="AB12" s="91">
        <v>0</v>
      </c>
      <c r="AC12" s="89">
        <v>0</v>
      </c>
      <c r="AD12" s="90">
        <v>0</v>
      </c>
      <c r="AE12" s="91">
        <v>23711.15</v>
      </c>
      <c r="AF12" s="89">
        <v>0</v>
      </c>
      <c r="AG12" s="90">
        <v>25628.15</v>
      </c>
      <c r="AH12" s="91"/>
      <c r="AI12" s="89"/>
      <c r="AJ12" s="90"/>
      <c r="AK12" s="91">
        <v>1266</v>
      </c>
      <c r="AL12" s="89">
        <v>0</v>
      </c>
      <c r="AM12" s="90">
        <v>366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223110.65999999995</v>
      </c>
      <c r="BW12" s="77">
        <f t="shared" si="1"/>
        <v>0</v>
      </c>
      <c r="BX12" s="79">
        <f t="shared" si="2"/>
        <v>200517.18</v>
      </c>
    </row>
    <row r="13" spans="2:76" ht="15">
      <c r="B13" s="13">
        <v>104</v>
      </c>
      <c r="C13" s="25" t="s">
        <v>19</v>
      </c>
      <c r="D13" s="88">
        <v>400</v>
      </c>
      <c r="E13" s="89">
        <v>0</v>
      </c>
      <c r="F13" s="90">
        <v>2290.75</v>
      </c>
      <c r="G13" s="88"/>
      <c r="H13" s="89"/>
      <c r="I13" s="90"/>
      <c r="J13" s="97"/>
      <c r="K13" s="89"/>
      <c r="L13" s="101"/>
      <c r="M13" s="91">
        <v>30181.09</v>
      </c>
      <c r="N13" s="89">
        <v>0</v>
      </c>
      <c r="O13" s="90">
        <v>22661.739999999998</v>
      </c>
      <c r="P13" s="91">
        <v>0</v>
      </c>
      <c r="Q13" s="89">
        <v>0</v>
      </c>
      <c r="R13" s="90">
        <v>0</v>
      </c>
      <c r="S13" s="91"/>
      <c r="T13" s="89"/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>
        <v>0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11523.9</v>
      </c>
      <c r="AL13" s="89">
        <v>0</v>
      </c>
      <c r="AM13" s="90">
        <v>10923.9</v>
      </c>
      <c r="AN13" s="91"/>
      <c r="AO13" s="89"/>
      <c r="AP13" s="90"/>
      <c r="AQ13" s="91"/>
      <c r="AR13" s="89"/>
      <c r="AS13" s="90"/>
      <c r="AT13" s="91">
        <v>10728</v>
      </c>
      <c r="AU13" s="89">
        <v>0</v>
      </c>
      <c r="AV13" s="90">
        <v>0</v>
      </c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52832.99</v>
      </c>
      <c r="BW13" s="77">
        <f t="shared" si="1"/>
        <v>0</v>
      </c>
      <c r="BX13" s="79">
        <f t="shared" si="2"/>
        <v>35876.39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24530</v>
      </c>
      <c r="E16" s="89">
        <v>0</v>
      </c>
      <c r="F16" s="90">
        <v>24530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>
        <v>0</v>
      </c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24530</v>
      </c>
      <c r="BW16" s="77">
        <f t="shared" si="1"/>
        <v>0</v>
      </c>
      <c r="BX16" s="79">
        <f t="shared" si="2"/>
        <v>24530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6140.47</v>
      </c>
      <c r="E19" s="89">
        <v>0</v>
      </c>
      <c r="F19" s="90">
        <v>6140.469999999999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6140.47</v>
      </c>
      <c r="BW19" s="77">
        <f t="shared" si="1"/>
        <v>0</v>
      </c>
      <c r="BX19" s="79">
        <f t="shared" si="2"/>
        <v>6140.469999999999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302467.2199999999</v>
      </c>
      <c r="E20" s="78">
        <f t="shared" si="3"/>
        <v>0</v>
      </c>
      <c r="F20" s="79">
        <f t="shared" si="3"/>
        <v>274257.32999999996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30181.09</v>
      </c>
      <c r="N20" s="78">
        <f t="shared" si="3"/>
        <v>0</v>
      </c>
      <c r="O20" s="77">
        <f t="shared" si="3"/>
        <v>22661.739999999998</v>
      </c>
      <c r="P20" s="98">
        <f t="shared" si="3"/>
        <v>2330</v>
      </c>
      <c r="Q20" s="78">
        <f t="shared" si="3"/>
        <v>0</v>
      </c>
      <c r="R20" s="77">
        <f t="shared" si="3"/>
        <v>2330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1399.76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23711.15</v>
      </c>
      <c r="AF20" s="78">
        <f t="shared" si="3"/>
        <v>0</v>
      </c>
      <c r="AG20" s="77">
        <f t="shared" si="3"/>
        <v>25628.15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12789.9</v>
      </c>
      <c r="AL20" s="78">
        <f t="shared" si="3"/>
        <v>0</v>
      </c>
      <c r="AM20" s="77">
        <f t="shared" si="3"/>
        <v>11289.9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10728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382207.3599999999</v>
      </c>
      <c r="BW20" s="77">
        <f>BW10+BW11+BW12+BW13+BW14+BW15+BW16+BW17+BW18+BW19</f>
        <v>0</v>
      </c>
      <c r="BX20" s="95">
        <f>BX10+BX11+BX12+BX13+BX14+BX15+BX16+BX17+BX18+BX19</f>
        <v>337566.88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127128.21</v>
      </c>
      <c r="E24" s="89">
        <v>80305.64</v>
      </c>
      <c r="F24" s="90">
        <v>236406.29</v>
      </c>
      <c r="G24" s="88"/>
      <c r="H24" s="89"/>
      <c r="I24" s="90"/>
      <c r="J24" s="97">
        <v>0</v>
      </c>
      <c r="K24" s="89">
        <v>0</v>
      </c>
      <c r="L24" s="101">
        <v>0</v>
      </c>
      <c r="M24" s="97"/>
      <c r="N24" s="89"/>
      <c r="O24" s="101"/>
      <c r="P24" s="97">
        <v>0</v>
      </c>
      <c r="Q24" s="89">
        <v>123182.76</v>
      </c>
      <c r="R24" s="101">
        <v>16899.44</v>
      </c>
      <c r="S24" s="97">
        <v>0</v>
      </c>
      <c r="T24" s="89">
        <v>0</v>
      </c>
      <c r="U24" s="101">
        <v>0</v>
      </c>
      <c r="V24" s="97">
        <v>6261.36</v>
      </c>
      <c r="W24" s="89">
        <v>0</v>
      </c>
      <c r="X24" s="101">
        <v>0</v>
      </c>
      <c r="Y24" s="97">
        <v>1000</v>
      </c>
      <c r="Z24" s="89">
        <v>0</v>
      </c>
      <c r="AA24" s="101">
        <v>1000</v>
      </c>
      <c r="AB24" s="97">
        <v>0</v>
      </c>
      <c r="AC24" s="89">
        <v>199990</v>
      </c>
      <c r="AD24" s="101">
        <v>29995.35</v>
      </c>
      <c r="AE24" s="97">
        <v>61166.520000000004</v>
      </c>
      <c r="AF24" s="89">
        <v>0</v>
      </c>
      <c r="AG24" s="101">
        <v>12831.19</v>
      </c>
      <c r="AH24" s="97"/>
      <c r="AI24" s="89"/>
      <c r="AJ24" s="101"/>
      <c r="AK24" s="97">
        <v>3371.79</v>
      </c>
      <c r="AL24" s="89">
        <v>0</v>
      </c>
      <c r="AM24" s="101">
        <v>3371.79</v>
      </c>
      <c r="AN24" s="97"/>
      <c r="AO24" s="89"/>
      <c r="AP24" s="101"/>
      <c r="AQ24" s="97">
        <v>0</v>
      </c>
      <c r="AR24" s="89">
        <v>42084.17</v>
      </c>
      <c r="AS24" s="101">
        <v>0</v>
      </c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198927.88000000003</v>
      </c>
      <c r="BW24" s="77">
        <f t="shared" si="4"/>
        <v>445562.57</v>
      </c>
      <c r="BX24" s="79">
        <f t="shared" si="4"/>
        <v>300504.06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>
        <v>0</v>
      </c>
      <c r="W25" s="89">
        <v>0</v>
      </c>
      <c r="X25" s="101">
        <v>0</v>
      </c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3000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3000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127128.21</v>
      </c>
      <c r="E28" s="78">
        <f t="shared" si="5"/>
        <v>80305.64</v>
      </c>
      <c r="F28" s="79">
        <f t="shared" si="5"/>
        <v>236406.29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123182.76</v>
      </c>
      <c r="R28" s="77">
        <f t="shared" si="5"/>
        <v>16899.44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6261.36</v>
      </c>
      <c r="W28" s="78">
        <f t="shared" si="5"/>
        <v>0</v>
      </c>
      <c r="X28" s="77">
        <f t="shared" si="5"/>
        <v>0</v>
      </c>
      <c r="Y28" s="98">
        <f t="shared" si="5"/>
        <v>1000</v>
      </c>
      <c r="Z28" s="78">
        <f t="shared" si="5"/>
        <v>0</v>
      </c>
      <c r="AA28" s="77">
        <f t="shared" si="5"/>
        <v>1000</v>
      </c>
      <c r="AB28" s="98">
        <f t="shared" si="5"/>
        <v>0</v>
      </c>
      <c r="AC28" s="78">
        <f t="shared" si="5"/>
        <v>199990</v>
      </c>
      <c r="AD28" s="77">
        <f t="shared" si="5"/>
        <v>32995.35</v>
      </c>
      <c r="AE28" s="98">
        <f t="shared" si="5"/>
        <v>61166.520000000004</v>
      </c>
      <c r="AF28" s="78">
        <f t="shared" si="5"/>
        <v>0</v>
      </c>
      <c r="AG28" s="77">
        <f t="shared" si="5"/>
        <v>12831.19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3371.79</v>
      </c>
      <c r="AL28" s="78">
        <f t="shared" si="6"/>
        <v>0</v>
      </c>
      <c r="AM28" s="77">
        <f t="shared" si="6"/>
        <v>3371.79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42084.17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198927.88000000003</v>
      </c>
      <c r="BW28" s="77">
        <f>BW23+BW24+BW25+BW26+BW27</f>
        <v>445562.57</v>
      </c>
      <c r="BX28" s="95">
        <f>BX23+BX24+BX25+BX26+BX27</f>
        <v>303504.06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38661.06</v>
      </c>
      <c r="BM40" s="89">
        <v>0</v>
      </c>
      <c r="BN40" s="101">
        <v>38661.06</v>
      </c>
      <c r="BO40" s="97"/>
      <c r="BP40" s="89"/>
      <c r="BQ40" s="101"/>
      <c r="BR40" s="97"/>
      <c r="BS40" s="89"/>
      <c r="BT40" s="101"/>
      <c r="BU40" s="76"/>
      <c r="BV40" s="85">
        <f t="shared" si="10"/>
        <v>38661.06</v>
      </c>
      <c r="BW40" s="77">
        <f t="shared" si="10"/>
        <v>0</v>
      </c>
      <c r="BX40" s="79">
        <f t="shared" si="10"/>
        <v>38661.06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38661.06</v>
      </c>
      <c r="BM42" s="78">
        <f t="shared" si="12"/>
        <v>0</v>
      </c>
      <c r="BN42" s="77">
        <f t="shared" si="12"/>
        <v>38661.06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38661.06</v>
      </c>
      <c r="BW42" s="77">
        <f>BW38+BW39+BW40+BW41</f>
        <v>0</v>
      </c>
      <c r="BX42" s="95">
        <f>BX38+BX39+BX40+BX41</f>
        <v>38661.06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89199.76</v>
      </c>
      <c r="BS49" s="89">
        <v>0</v>
      </c>
      <c r="BT49" s="101">
        <v>197787.21</v>
      </c>
      <c r="BU49" s="76"/>
      <c r="BV49" s="85">
        <f aca="true" t="shared" si="15" ref="BV49:BX50">D49+G49+J49+M49+P49+S49+V49+Y49+AB49+AE49+AH49+AK49+AN49+AQ49+AT49+AW49+AZ49+BC49+BF49+BI49+BL49+BO49+BR49</f>
        <v>89199.76</v>
      </c>
      <c r="BW49" s="77">
        <f t="shared" si="15"/>
        <v>0</v>
      </c>
      <c r="BX49" s="79">
        <f t="shared" si="15"/>
        <v>197787.21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2575.4100000000003</v>
      </c>
      <c r="BS50" s="89">
        <v>0</v>
      </c>
      <c r="BT50" s="101">
        <v>3527.88</v>
      </c>
      <c r="BU50" s="76"/>
      <c r="BV50" s="85">
        <f t="shared" si="15"/>
        <v>2575.4100000000003</v>
      </c>
      <c r="BW50" s="77">
        <f t="shared" si="15"/>
        <v>0</v>
      </c>
      <c r="BX50" s="79">
        <f t="shared" si="15"/>
        <v>3527.88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91775.17</v>
      </c>
      <c r="BS51" s="78">
        <f>BS49+BS50</f>
        <v>0</v>
      </c>
      <c r="BT51" s="77">
        <f>BT49+BT50</f>
        <v>201315.09</v>
      </c>
      <c r="BU51" s="85"/>
      <c r="BV51" s="85">
        <f>BV49+BV50</f>
        <v>91775.17</v>
      </c>
      <c r="BW51" s="77">
        <f>BW49+BW50</f>
        <v>0</v>
      </c>
      <c r="BX51" s="95">
        <f>BX49+BX50</f>
        <v>201315.09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429595.42999999993</v>
      </c>
      <c r="E53" s="86">
        <f t="shared" si="18"/>
        <v>80305.64</v>
      </c>
      <c r="F53" s="86">
        <f t="shared" si="18"/>
        <v>510663.62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30181.09</v>
      </c>
      <c r="N53" s="86">
        <f t="shared" si="18"/>
        <v>0</v>
      </c>
      <c r="O53" s="86">
        <f t="shared" si="18"/>
        <v>22661.739999999998</v>
      </c>
      <c r="P53" s="86">
        <f t="shared" si="18"/>
        <v>2330</v>
      </c>
      <c r="Q53" s="86">
        <f t="shared" si="18"/>
        <v>123182.76</v>
      </c>
      <c r="R53" s="86">
        <f t="shared" si="18"/>
        <v>19229.44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6261.36</v>
      </c>
      <c r="W53" s="86">
        <f t="shared" si="18"/>
        <v>0</v>
      </c>
      <c r="X53" s="86">
        <f t="shared" si="18"/>
        <v>1399.76</v>
      </c>
      <c r="Y53" s="86">
        <f t="shared" si="18"/>
        <v>1000</v>
      </c>
      <c r="Z53" s="86">
        <f t="shared" si="18"/>
        <v>0</v>
      </c>
      <c r="AA53" s="86">
        <f t="shared" si="18"/>
        <v>1000</v>
      </c>
      <c r="AB53" s="86">
        <f t="shared" si="18"/>
        <v>0</v>
      </c>
      <c r="AC53" s="86">
        <f t="shared" si="18"/>
        <v>199990</v>
      </c>
      <c r="AD53" s="86">
        <f t="shared" si="18"/>
        <v>32995.35</v>
      </c>
      <c r="AE53" s="86">
        <f t="shared" si="18"/>
        <v>84877.67000000001</v>
      </c>
      <c r="AF53" s="86">
        <f t="shared" si="18"/>
        <v>0</v>
      </c>
      <c r="AG53" s="86">
        <f t="shared" si="18"/>
        <v>38459.340000000004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16161.689999999999</v>
      </c>
      <c r="AL53" s="86">
        <f t="shared" si="19"/>
        <v>0</v>
      </c>
      <c r="AM53" s="86">
        <f t="shared" si="19"/>
        <v>14661.689999999999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42084.17</v>
      </c>
      <c r="AS53" s="86">
        <f t="shared" si="19"/>
        <v>0</v>
      </c>
      <c r="AT53" s="86">
        <f t="shared" si="19"/>
        <v>10728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38661.06</v>
      </c>
      <c r="BM53" s="86">
        <f t="shared" si="19"/>
        <v>0</v>
      </c>
      <c r="BN53" s="86">
        <f t="shared" si="19"/>
        <v>38661.06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91775.17</v>
      </c>
      <c r="BS53" s="86">
        <f t="shared" si="19"/>
        <v>0</v>
      </c>
      <c r="BT53" s="86">
        <f t="shared" si="19"/>
        <v>201315.09</v>
      </c>
      <c r="BU53" s="86">
        <f>BU8</f>
        <v>0</v>
      </c>
      <c r="BV53" s="102">
        <f>BV8+BV20+BV28+BV35+BV42+BV46+BV51</f>
        <v>711571.4700000001</v>
      </c>
      <c r="BW53" s="87">
        <f>BW20+BW28+BW35+BW42+BW46+BW51</f>
        <v>445562.57</v>
      </c>
      <c r="BX53" s="87">
        <f>BX20+BX28+BX35+BX42+BX46+BX51</f>
        <v>881047.09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315274.08</v>
      </c>
      <c r="BW54" s="93"/>
      <c r="BX54" s="94">
        <f>IF((Spese_Rendiconto_2022!BX53-Entrate_Rendiconto_2022!E58)&lt;0,Entrate_Rendiconto_2022!E58-Spese_Rendiconto_2022!BX53,0)</f>
        <v>504995.43000000005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2023-06-15T11:08:53Z</dcterms:modified>
  <cp:category/>
  <cp:version/>
  <cp:contentType/>
  <cp:contentStatus/>
</cp:coreProperties>
</file>