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<sst xmlns="http://schemas.openxmlformats.org/spreadsheetml/2006/main" count="870" uniqueCount="149">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</sst>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15587.62</v>
      </c>
      <c r="E5" s="38"/>
    </row>
    <row r="6" spans="2:5" ht="15">
      <c r="B6" s="8"/>
      <c r="C6" s="5" t="s">
        <v>5</v>
      </c>
      <c r="D6" s="39">
        <v>59943.01</v>
      </c>
      <c r="E6" s="40"/>
    </row>
    <row r="7" spans="2:5" ht="15">
      <c r="B7" s="8"/>
      <c r="C7" s="5" t="s">
        <v>6</v>
      </c>
      <c r="D7" s="39">
        <v>302324</v>
      </c>
      <c r="E7" s="40"/>
    </row>
    <row r="8" spans="2:5" ht="15.75" thickBot="1">
      <c r="B8" s="9"/>
      <c r="C8" s="6" t="s">
        <v>7</v>
      </c>
      <c r="D8" s="41"/>
      <c r="E8" s="42">
        <v>553961.53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594396.37</v>
      </c>
      <c r="E10" s="45">
        <v>624276.02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175598.51</v>
      </c>
      <c r="E14" s="45">
        <v>180797.69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769994.88</v>
      </c>
      <c r="E16" s="51">
        <f>E10+E11+E12+E13+E14+E15</f>
        <v>805073.71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63826.159999999996</v>
      </c>
      <c r="E18" s="45">
        <v>63826.159999999996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25580.91</v>
      </c>
      <c r="E20" s="59">
        <v>25580.91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89407.06999999999</v>
      </c>
      <c r="E23" s="51">
        <f>E18+E19+E20+E21+E22</f>
        <v>89407.06999999999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178067.62</v>
      </c>
      <c r="E25" s="45">
        <v>173202.49</v>
      </c>
    </row>
    <row r="26" spans="2:5" ht="15">
      <c r="B26" s="13">
        <v>30200</v>
      </c>
      <c r="C26" s="54" t="s">
        <v>28</v>
      </c>
      <c r="D26" s="39">
        <v>26.6</v>
      </c>
      <c r="E26" s="45">
        <v>26.6</v>
      </c>
    </row>
    <row r="27" spans="2:5" ht="15">
      <c r="B27" s="13">
        <v>30300</v>
      </c>
      <c r="C27" s="54" t="s">
        <v>29</v>
      </c>
      <c r="D27" s="39">
        <v>0.2</v>
      </c>
      <c r="E27" s="45">
        <v>0.17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55272.869999999995</v>
      </c>
      <c r="E29" s="50">
        <v>46698.31999999999</v>
      </c>
    </row>
    <row r="30" spans="2:5" ht="15.75" thickBot="1">
      <c r="B30" s="16">
        <v>30000</v>
      </c>
      <c r="C30" s="15" t="s">
        <v>32</v>
      </c>
      <c r="D30" s="48">
        <f>D25+D26+D27+D28+D29</f>
        <v>233367.29</v>
      </c>
      <c r="E30" s="51">
        <f>E25+E26+E27+E28+E29</f>
        <v>219927.58000000002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59980.24</v>
      </c>
    </row>
    <row r="35" spans="2:5" ht="15">
      <c r="B35" s="13">
        <v>40400</v>
      </c>
      <c r="C35" s="54" t="s">
        <v>38</v>
      </c>
      <c r="D35" s="39">
        <v>25784</v>
      </c>
      <c r="E35" s="45">
        <v>23584</v>
      </c>
    </row>
    <row r="36" spans="2:5" ht="15">
      <c r="B36" s="13">
        <v>40500</v>
      </c>
      <c r="C36" s="54" t="s">
        <v>39</v>
      </c>
      <c r="D36" s="49">
        <v>62936.55</v>
      </c>
      <c r="E36" s="50">
        <v>63264.77</v>
      </c>
    </row>
    <row r="37" spans="2:5" ht="15.75" thickBot="1">
      <c r="B37" s="16">
        <v>40000</v>
      </c>
      <c r="C37" s="15" t="s">
        <v>40</v>
      </c>
      <c r="D37" s="48">
        <f>D32+D33+D34+D35+D36</f>
        <v>88720.55</v>
      </c>
      <c r="E37" s="51">
        <f>E32+E33+E34+E35+E36</f>
        <v>146829.00999999998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144362.47999999998</v>
      </c>
      <c r="E54" s="45">
        <v>144362.48000000007</v>
      </c>
    </row>
    <row r="55" spans="2:5" ht="15">
      <c r="B55" s="13">
        <v>90200</v>
      </c>
      <c r="C55" s="54" t="s">
        <v>62</v>
      </c>
      <c r="D55" s="61">
        <v>12088.65</v>
      </c>
      <c r="E55" s="62">
        <v>10831.25</v>
      </c>
    </row>
    <row r="56" spans="2:5" ht="15.75" thickBot="1">
      <c r="B56" s="16">
        <v>90000</v>
      </c>
      <c r="C56" s="15" t="s">
        <v>63</v>
      </c>
      <c r="D56" s="48">
        <f>D54+D55</f>
        <v>156451.12999999998</v>
      </c>
      <c r="E56" s="51">
        <f>E54+E55</f>
        <v>155193.73000000007</v>
      </c>
    </row>
    <row r="57" spans="2:5" ht="16.5" thickBot="1" thickTop="1">
      <c r="B57" s="109" t="s">
        <v>64</v>
      </c>
      <c r="C57" s="110"/>
      <c r="D57" s="52">
        <f>D16+D23+D30+D37+D43+D49+D52+D56</f>
        <v>1337940.92</v>
      </c>
      <c r="E57" s="55">
        <f>E16+E23+E30+E37+E43+E49+E52+E56</f>
        <v>1416431.0999999999</v>
      </c>
    </row>
    <row r="58" spans="2:5" ht="16.5" thickBot="1" thickTop="1">
      <c r="B58" s="109" t="s">
        <v>65</v>
      </c>
      <c r="C58" s="110"/>
      <c r="D58" s="52">
        <f>D57+D5+D6+D7+D8</f>
        <v>1715795.55</v>
      </c>
      <c r="E58" s="55">
        <f>E57+E5+E6+E7+E8</f>
        <v>1970392.63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200724.65999999997</v>
      </c>
      <c r="E10" s="89">
        <v>0</v>
      </c>
      <c r="F10" s="90">
        <v>197937.66999999995</v>
      </c>
      <c r="G10" s="88"/>
      <c r="H10" s="89"/>
      <c r="I10" s="90"/>
      <c r="J10" s="97">
        <v>34531.32</v>
      </c>
      <c r="K10" s="89">
        <v>0</v>
      </c>
      <c r="L10" s="101">
        <v>34531.32000000001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235255.97999999998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232468.98999999996</v>
      </c>
    </row>
    <row r="11" spans="2:76" ht="15">
      <c r="B11" s="13">
        <v>102</v>
      </c>
      <c r="C11" s="25" t="s">
        <v>92</v>
      </c>
      <c r="D11" s="88">
        <v>15389.96</v>
      </c>
      <c r="E11" s="89">
        <v>0</v>
      </c>
      <c r="F11" s="90">
        <v>15001.589999999998</v>
      </c>
      <c r="G11" s="88"/>
      <c r="H11" s="89"/>
      <c r="I11" s="90"/>
      <c r="J11" s="97">
        <v>2302.74</v>
      </c>
      <c r="K11" s="89">
        <v>0</v>
      </c>
      <c r="L11" s="101">
        <v>2302.7400000000002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17692.699999999997</v>
      </c>
      <c r="BW11" s="77">
        <f t="shared" si="1"/>
        <v>0</v>
      </c>
      <c r="BX11" s="79">
        <f t="shared" si="2"/>
        <v>17304.329999999998</v>
      </c>
    </row>
    <row r="12" spans="2:76" ht="15">
      <c r="B12" s="13">
        <v>103</v>
      </c>
      <c r="C12" s="25" t="s">
        <v>93</v>
      </c>
      <c r="D12" s="88">
        <v>176699.74000000005</v>
      </c>
      <c r="E12" s="89">
        <v>3205.7</v>
      </c>
      <c r="F12" s="90">
        <v>183335.93000000002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95881.65</v>
      </c>
      <c r="N12" s="89">
        <v>0</v>
      </c>
      <c r="O12" s="90">
        <v>91361.92000000001</v>
      </c>
      <c r="P12" s="91">
        <v>535</v>
      </c>
      <c r="Q12" s="89">
        <v>0</v>
      </c>
      <c r="R12" s="90">
        <v>535</v>
      </c>
      <c r="S12" s="91">
        <v>0</v>
      </c>
      <c r="T12" s="89">
        <v>0</v>
      </c>
      <c r="U12" s="90">
        <v>0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187795.97999999995</v>
      </c>
      <c r="AC12" s="89">
        <v>0</v>
      </c>
      <c r="AD12" s="90">
        <v>176237.13999999998</v>
      </c>
      <c r="AE12" s="91">
        <v>46230.48</v>
      </c>
      <c r="AF12" s="89">
        <v>0</v>
      </c>
      <c r="AG12" s="90">
        <v>41389.189999999995</v>
      </c>
      <c r="AH12" s="91">
        <v>507.09</v>
      </c>
      <c r="AI12" s="89">
        <v>0</v>
      </c>
      <c r="AJ12" s="90">
        <v>594.93</v>
      </c>
      <c r="AK12" s="91">
        <v>3940.62</v>
      </c>
      <c r="AL12" s="89">
        <v>0</v>
      </c>
      <c r="AM12" s="90">
        <v>3667.9500000000003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20589.9</v>
      </c>
      <c r="AX12" s="89">
        <v>0</v>
      </c>
      <c r="AY12" s="90">
        <v>22128.32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532180.46</v>
      </c>
      <c r="BW12" s="77">
        <f t="shared" si="1"/>
        <v>3205.7</v>
      </c>
      <c r="BX12" s="79">
        <f t="shared" si="2"/>
        <v>519250.38</v>
      </c>
    </row>
    <row r="13" spans="2:76" ht="15">
      <c r="B13" s="13">
        <v>104</v>
      </c>
      <c r="C13" s="25" t="s">
        <v>19</v>
      </c>
      <c r="D13" s="88">
        <v>6000</v>
      </c>
      <c r="E13" s="89">
        <v>0</v>
      </c>
      <c r="F13" s="90">
        <v>0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5500</v>
      </c>
      <c r="N13" s="89">
        <v>0</v>
      </c>
      <c r="O13" s="90">
        <v>1100</v>
      </c>
      <c r="P13" s="91">
        <v>9300</v>
      </c>
      <c r="Q13" s="89">
        <v>0</v>
      </c>
      <c r="R13" s="90">
        <v>16600</v>
      </c>
      <c r="S13" s="91">
        <v>800</v>
      </c>
      <c r="T13" s="89">
        <v>0</v>
      </c>
      <c r="U13" s="90">
        <v>1600</v>
      </c>
      <c r="V13" s="91">
        <v>3150</v>
      </c>
      <c r="W13" s="89">
        <v>0</v>
      </c>
      <c r="X13" s="90">
        <v>4000</v>
      </c>
      <c r="Y13" s="91"/>
      <c r="Z13" s="89"/>
      <c r="AA13" s="90"/>
      <c r="AB13" s="91">
        <v>3129.6000000000004</v>
      </c>
      <c r="AC13" s="89">
        <v>0</v>
      </c>
      <c r="AD13" s="90">
        <v>3493.95</v>
      </c>
      <c r="AE13" s="91">
        <v>500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48185.59</v>
      </c>
      <c r="AL13" s="89">
        <v>0</v>
      </c>
      <c r="AM13" s="90">
        <v>50009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76565.19</v>
      </c>
      <c r="BW13" s="77">
        <f t="shared" si="1"/>
        <v>0</v>
      </c>
      <c r="BX13" s="79">
        <f t="shared" si="2"/>
        <v>76802.95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29289.36</v>
      </c>
      <c r="BM16" s="89">
        <v>0</v>
      </c>
      <c r="BN16" s="90">
        <v>29289.36</v>
      </c>
      <c r="BO16" s="91"/>
      <c r="BP16" s="89"/>
      <c r="BQ16" s="90"/>
      <c r="BR16" s="97"/>
      <c r="BS16" s="89"/>
      <c r="BT16" s="101"/>
      <c r="BU16" s="76"/>
      <c r="BV16" s="85">
        <f t="shared" si="0"/>
        <v>29289.36</v>
      </c>
      <c r="BW16" s="77">
        <f t="shared" si="1"/>
        <v>0</v>
      </c>
      <c r="BX16" s="79">
        <f t="shared" si="2"/>
        <v>29289.36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1185</v>
      </c>
      <c r="E18" s="89">
        <v>0</v>
      </c>
      <c r="F18" s="90">
        <v>989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1185</v>
      </c>
      <c r="BW18" s="77">
        <f t="shared" si="1"/>
        <v>0</v>
      </c>
      <c r="BX18" s="79">
        <f t="shared" si="2"/>
        <v>989</v>
      </c>
    </row>
    <row r="19" spans="2:76" ht="15">
      <c r="B19" s="13">
        <v>110</v>
      </c>
      <c r="C19" s="25" t="s">
        <v>98</v>
      </c>
      <c r="D19" s="88">
        <v>25785.91</v>
      </c>
      <c r="E19" s="89">
        <v>0</v>
      </c>
      <c r="F19" s="90">
        <v>25818.91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>
        <v>1078</v>
      </c>
      <c r="AI19" s="89">
        <v>0</v>
      </c>
      <c r="AJ19" s="101">
        <v>1078</v>
      </c>
      <c r="AK19" s="97">
        <v>396</v>
      </c>
      <c r="AL19" s="89">
        <v>0</v>
      </c>
      <c r="AM19" s="101">
        <v>396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27259.91</v>
      </c>
      <c r="BW19" s="77">
        <f t="shared" si="1"/>
        <v>0</v>
      </c>
      <c r="BX19" s="79">
        <f t="shared" si="2"/>
        <v>27292.91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425785.26999999996</v>
      </c>
      <c r="E20" s="78">
        <f t="shared" si="3"/>
        <v>3205.7</v>
      </c>
      <c r="F20" s="79">
        <f t="shared" si="3"/>
        <v>423083.0999999999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36834.06</v>
      </c>
      <c r="K20" s="78">
        <f t="shared" si="3"/>
        <v>0</v>
      </c>
      <c r="L20" s="77">
        <f t="shared" si="3"/>
        <v>36834.060000000005</v>
      </c>
      <c r="M20" s="98">
        <f t="shared" si="3"/>
        <v>101381.65</v>
      </c>
      <c r="N20" s="78">
        <f t="shared" si="3"/>
        <v>0</v>
      </c>
      <c r="O20" s="77">
        <f t="shared" si="3"/>
        <v>92461.92000000001</v>
      </c>
      <c r="P20" s="98">
        <f t="shared" si="3"/>
        <v>9835</v>
      </c>
      <c r="Q20" s="78">
        <f t="shared" si="3"/>
        <v>0</v>
      </c>
      <c r="R20" s="77">
        <f t="shared" si="3"/>
        <v>17135</v>
      </c>
      <c r="S20" s="98">
        <f t="shared" si="3"/>
        <v>800</v>
      </c>
      <c r="T20" s="78">
        <f t="shared" si="3"/>
        <v>0</v>
      </c>
      <c r="U20" s="77">
        <f t="shared" si="3"/>
        <v>1600</v>
      </c>
      <c r="V20" s="98">
        <f t="shared" si="3"/>
        <v>3150</v>
      </c>
      <c r="W20" s="78">
        <f t="shared" si="3"/>
        <v>0</v>
      </c>
      <c r="X20" s="77">
        <f t="shared" si="3"/>
        <v>4000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190925.57999999996</v>
      </c>
      <c r="AC20" s="78">
        <f t="shared" si="3"/>
        <v>0</v>
      </c>
      <c r="AD20" s="77">
        <f t="shared" si="3"/>
        <v>179731.09</v>
      </c>
      <c r="AE20" s="98">
        <f t="shared" si="3"/>
        <v>46730.48</v>
      </c>
      <c r="AF20" s="78">
        <f t="shared" si="3"/>
        <v>0</v>
      </c>
      <c r="AG20" s="77">
        <f t="shared" si="3"/>
        <v>41389.189999999995</v>
      </c>
      <c r="AH20" s="98">
        <f t="shared" si="3"/>
        <v>1585.09</v>
      </c>
      <c r="AI20" s="78">
        <f t="shared" si="3"/>
        <v>0</v>
      </c>
      <c r="AJ20" s="77">
        <f t="shared" si="3"/>
        <v>1672.9299999999998</v>
      </c>
      <c r="AK20" s="98">
        <f t="shared" si="3"/>
        <v>52522.21</v>
      </c>
      <c r="AL20" s="78">
        <f t="shared" si="3"/>
        <v>0</v>
      </c>
      <c r="AM20" s="77">
        <f t="shared" si="3"/>
        <v>54072.95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20589.9</v>
      </c>
      <c r="AX20" s="78">
        <f t="shared" si="3"/>
        <v>0</v>
      </c>
      <c r="AY20" s="77">
        <f t="shared" si="3"/>
        <v>22128.32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29289.36</v>
      </c>
      <c r="BM20" s="78">
        <f t="shared" si="3"/>
        <v>0</v>
      </c>
      <c r="BN20" s="77">
        <f t="shared" si="3"/>
        <v>29289.36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919428.5999999999</v>
      </c>
      <c r="BW20" s="77">
        <f>BW10+BW11+BW12+BW13+BW14+BW15+BW16+BW17+BW18+BW19</f>
        <v>3205.7</v>
      </c>
      <c r="BX20" s="95">
        <f>BX10+BX11+BX12+BX13+BX14+BX15+BX16+BX17+BX18+BX19</f>
        <v>903397.9199999999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148146.24000000002</v>
      </c>
      <c r="E24" s="89">
        <v>1952</v>
      </c>
      <c r="F24" s="90">
        <v>72745.28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12472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50805.850000000006</v>
      </c>
      <c r="AF24" s="89">
        <v>165918.23</v>
      </c>
      <c r="AG24" s="101">
        <v>19056.6</v>
      </c>
      <c r="AH24" s="97">
        <v>34622.46000000001</v>
      </c>
      <c r="AI24" s="89">
        <v>0</v>
      </c>
      <c r="AJ24" s="101">
        <v>64983.99</v>
      </c>
      <c r="AK24" s="97">
        <v>0</v>
      </c>
      <c r="AL24" s="89">
        <v>0</v>
      </c>
      <c r="AM24" s="101">
        <v>1952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233574.55000000005</v>
      </c>
      <c r="BW24" s="77">
        <f t="shared" si="4"/>
        <v>180342.23</v>
      </c>
      <c r="BX24" s="79">
        <f t="shared" si="4"/>
        <v>158737.87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1250</v>
      </c>
      <c r="BD25" s="89">
        <v>0</v>
      </c>
      <c r="BE25" s="101">
        <v>0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1250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148146.24000000002</v>
      </c>
      <c r="E28" s="78">
        <f t="shared" si="5"/>
        <v>1952</v>
      </c>
      <c r="F28" s="79">
        <f t="shared" si="5"/>
        <v>72745.28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12472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50805.850000000006</v>
      </c>
      <c r="AF28" s="78">
        <f t="shared" si="5"/>
        <v>165918.23</v>
      </c>
      <c r="AG28" s="77">
        <f t="shared" si="5"/>
        <v>19056.6</v>
      </c>
      <c r="AH28" s="98">
        <f t="shared" si="5"/>
        <v>34622.46000000001</v>
      </c>
      <c r="AI28" s="78">
        <f t="shared" si="5"/>
        <v>0</v>
      </c>
      <c r="AJ28" s="77">
        <f aca="true" t="shared" si="6" ref="AJ28:BO28">AJ23+AJ24+AJ25+AJ26+AJ27</f>
        <v>64983.99</v>
      </c>
      <c r="AK28" s="98">
        <f t="shared" si="6"/>
        <v>0</v>
      </c>
      <c r="AL28" s="78">
        <f t="shared" si="6"/>
        <v>0</v>
      </c>
      <c r="AM28" s="77">
        <f t="shared" si="6"/>
        <v>1952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1250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234824.55000000005</v>
      </c>
      <c r="BW28" s="77">
        <f>BW23+BW24+BW25+BW26+BW27</f>
        <v>180342.23</v>
      </c>
      <c r="BX28" s="95">
        <f>BX23+BX24+BX25+BX26+BX27</f>
        <v>158737.87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68183.36</v>
      </c>
      <c r="BM40" s="89">
        <v>0</v>
      </c>
      <c r="BN40" s="101">
        <v>69533.38</v>
      </c>
      <c r="BO40" s="97"/>
      <c r="BP40" s="89"/>
      <c r="BQ40" s="101"/>
      <c r="BR40" s="97"/>
      <c r="BS40" s="89"/>
      <c r="BT40" s="101"/>
      <c r="BU40" s="76"/>
      <c r="BV40" s="85">
        <f t="shared" si="10"/>
        <v>68183.36</v>
      </c>
      <c r="BW40" s="77">
        <f t="shared" si="10"/>
        <v>0</v>
      </c>
      <c r="BX40" s="79">
        <f t="shared" si="10"/>
        <v>69533.38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68183.36</v>
      </c>
      <c r="BM42" s="78">
        <f t="shared" si="12"/>
        <v>0</v>
      </c>
      <c r="BN42" s="77">
        <f t="shared" si="12"/>
        <v>69533.38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68183.36</v>
      </c>
      <c r="BW42" s="77">
        <f>BW38+BW39+BW40+BW41</f>
        <v>0</v>
      </c>
      <c r="BX42" s="95">
        <f>BX38+BX39+BX40+BX41</f>
        <v>69533.38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144362.48</v>
      </c>
      <c r="BS49" s="89">
        <v>0</v>
      </c>
      <c r="BT49" s="101">
        <v>138787.3</v>
      </c>
      <c r="BU49" s="76"/>
      <c r="BV49" s="85">
        <f aca="true" t="shared" si="15" ref="BV49:BX50">D49+G49+J49+M49+P49+S49+V49+Y49+AB49+AE49+AH49+AK49+AN49+AQ49+AT49+AW49+AZ49+BC49+BF49+BI49+BL49+BO49+BR49</f>
        <v>144362.48</v>
      </c>
      <c r="BW49" s="77">
        <f t="shared" si="15"/>
        <v>0</v>
      </c>
      <c r="BX49" s="79">
        <f t="shared" si="15"/>
        <v>138787.3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12088.65</v>
      </c>
      <c r="BS50" s="89">
        <v>0</v>
      </c>
      <c r="BT50" s="101">
        <v>10178.4</v>
      </c>
      <c r="BU50" s="76"/>
      <c r="BV50" s="85">
        <f t="shared" si="15"/>
        <v>12088.65</v>
      </c>
      <c r="BW50" s="77">
        <f t="shared" si="15"/>
        <v>0</v>
      </c>
      <c r="BX50" s="79">
        <f t="shared" si="15"/>
        <v>10178.4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156451.13</v>
      </c>
      <c r="BS51" s="78">
        <f>BS49+BS50</f>
        <v>0</v>
      </c>
      <c r="BT51" s="77">
        <f>BT49+BT50</f>
        <v>148965.69999999998</v>
      </c>
      <c r="BU51" s="85"/>
      <c r="BV51" s="85">
        <f>BV49+BV50</f>
        <v>156451.13</v>
      </c>
      <c r="BW51" s="77">
        <f>BW49+BW50</f>
        <v>0</v>
      </c>
      <c r="BX51" s="95">
        <f>BX49+BX50</f>
        <v>148965.69999999998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573931.51</v>
      </c>
      <c r="E53" s="86">
        <f t="shared" si="18"/>
        <v>5157.7</v>
      </c>
      <c r="F53" s="86">
        <f t="shared" si="18"/>
        <v>495828.3799999999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36834.06</v>
      </c>
      <c r="K53" s="86">
        <f t="shared" si="18"/>
        <v>0</v>
      </c>
      <c r="L53" s="86">
        <f t="shared" si="18"/>
        <v>36834.060000000005</v>
      </c>
      <c r="M53" s="86">
        <f t="shared" si="18"/>
        <v>101381.65</v>
      </c>
      <c r="N53" s="86">
        <f t="shared" si="18"/>
        <v>0</v>
      </c>
      <c r="O53" s="86">
        <f t="shared" si="18"/>
        <v>92461.92000000001</v>
      </c>
      <c r="P53" s="86">
        <f t="shared" si="18"/>
        <v>9835</v>
      </c>
      <c r="Q53" s="86">
        <f t="shared" si="18"/>
        <v>12472</v>
      </c>
      <c r="R53" s="86">
        <f t="shared" si="18"/>
        <v>17135</v>
      </c>
      <c r="S53" s="86">
        <f t="shared" si="18"/>
        <v>800</v>
      </c>
      <c r="T53" s="86">
        <f t="shared" si="18"/>
        <v>0</v>
      </c>
      <c r="U53" s="86">
        <f t="shared" si="18"/>
        <v>1600</v>
      </c>
      <c r="V53" s="86">
        <f t="shared" si="18"/>
        <v>3150</v>
      </c>
      <c r="W53" s="86">
        <f t="shared" si="18"/>
        <v>0</v>
      </c>
      <c r="X53" s="86">
        <f t="shared" si="18"/>
        <v>4000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190925.57999999996</v>
      </c>
      <c r="AC53" s="86">
        <f t="shared" si="18"/>
        <v>0</v>
      </c>
      <c r="AD53" s="86">
        <f t="shared" si="18"/>
        <v>179731.09</v>
      </c>
      <c r="AE53" s="86">
        <f t="shared" si="18"/>
        <v>97536.33000000002</v>
      </c>
      <c r="AF53" s="86">
        <f t="shared" si="18"/>
        <v>165918.23</v>
      </c>
      <c r="AG53" s="86">
        <f t="shared" si="18"/>
        <v>60445.78999999999</v>
      </c>
      <c r="AH53" s="86">
        <f t="shared" si="18"/>
        <v>36207.55</v>
      </c>
      <c r="AI53" s="86">
        <f t="shared" si="18"/>
        <v>0</v>
      </c>
      <c r="AJ53" s="86">
        <f aca="true" t="shared" si="19" ref="AJ53:BT53">AJ20+AJ28+AJ35+AJ42+AJ46+AJ51</f>
        <v>66656.92</v>
      </c>
      <c r="AK53" s="86">
        <f t="shared" si="19"/>
        <v>52522.21</v>
      </c>
      <c r="AL53" s="86">
        <f t="shared" si="19"/>
        <v>0</v>
      </c>
      <c r="AM53" s="86">
        <f t="shared" si="19"/>
        <v>56024.95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20589.9</v>
      </c>
      <c r="AX53" s="86">
        <f t="shared" si="19"/>
        <v>0</v>
      </c>
      <c r="AY53" s="86">
        <f t="shared" si="19"/>
        <v>22128.32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1250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97472.72</v>
      </c>
      <c r="BM53" s="86">
        <f t="shared" si="19"/>
        <v>0</v>
      </c>
      <c r="BN53" s="86">
        <f t="shared" si="19"/>
        <v>98822.74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156451.13</v>
      </c>
      <c r="BS53" s="86">
        <f t="shared" si="19"/>
        <v>0</v>
      </c>
      <c r="BT53" s="86">
        <f t="shared" si="19"/>
        <v>148965.69999999998</v>
      </c>
      <c r="BU53" s="86">
        <f>BU8</f>
        <v>0</v>
      </c>
      <c r="BV53" s="102">
        <f>BV8+BV20+BV28+BV35+BV42+BV46+BV51</f>
        <v>1378887.6400000001</v>
      </c>
      <c r="BW53" s="87">
        <f>BW20+BW28+BW35+BW42+BW46+BW51</f>
        <v>183547.93000000002</v>
      </c>
      <c r="BX53" s="87">
        <f>BX20+BX28+BX35+BX42+BX46+BX51</f>
        <v>1280634.8699999999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153359.9799999999</v>
      </c>
      <c r="BW54" s="93"/>
      <c r="BX54" s="94">
        <f>IF((Spese_Rendiconto_2018!BX53-Entrate_Rendiconto_2018!E58)&lt;0,Entrate_Rendiconto_2018!E58-Spese_Rendiconto_2018!BX53,0)</f>
        <v>689757.76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2019-05-29T08:48:03Z</dcterms:modified>
  <cp:category/>
  <cp:version/>
  <cp:contentType/>
  <cp:contentStatus/>
</cp:coreProperties>
</file>