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<sst xmlns="http://schemas.openxmlformats.org/spreadsheetml/2006/main" count="870" uniqueCount="151">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</sst>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147760.24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536213.44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481550</v>
      </c>
      <c r="E10" s="45">
        <v>572374.34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120200</v>
      </c>
      <c r="E14" s="45">
        <v>121517.27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601750</v>
      </c>
      <c r="E16" s="51">
        <f>E10+E11+E12+E13+E14+E15</f>
        <v>693891.61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18289</v>
      </c>
      <c r="E18" s="45">
        <v>37347.58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18289</v>
      </c>
      <c r="E23" s="51">
        <f>E18+E19+E20+E21+E22</f>
        <v>37347.58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103300</v>
      </c>
      <c r="E25" s="45">
        <v>117585.14</v>
      </c>
    </row>
    <row r="26" spans="2:5" ht="15">
      <c r="B26" s="13">
        <v>30200</v>
      </c>
      <c r="C26" s="54" t="s">
        <v>28</v>
      </c>
      <c r="D26" s="39">
        <v>3500</v>
      </c>
      <c r="E26" s="45">
        <v>3500</v>
      </c>
    </row>
    <row r="27" spans="2:5" ht="15">
      <c r="B27" s="13">
        <v>30300</v>
      </c>
      <c r="C27" s="54" t="s">
        <v>29</v>
      </c>
      <c r="D27" s="39">
        <v>50</v>
      </c>
      <c r="E27" s="45">
        <v>100</v>
      </c>
    </row>
    <row r="28" spans="2:5" ht="15">
      <c r="B28" s="13">
        <v>30400</v>
      </c>
      <c r="C28" s="54" t="s">
        <v>30</v>
      </c>
      <c r="D28" s="49">
        <v>10</v>
      </c>
      <c r="E28" s="45">
        <v>10</v>
      </c>
    </row>
    <row r="29" spans="2:5" ht="15">
      <c r="B29" s="13">
        <v>30500</v>
      </c>
      <c r="C29" s="54" t="s">
        <v>31</v>
      </c>
      <c r="D29" s="60">
        <v>23184</v>
      </c>
      <c r="E29" s="50">
        <v>31180.13</v>
      </c>
    </row>
    <row r="30" spans="2:5" ht="15.75" thickBot="1">
      <c r="B30" s="16">
        <v>30000</v>
      </c>
      <c r="C30" s="15" t="s">
        <v>32</v>
      </c>
      <c r="D30" s="48">
        <f>D25+D26+D27+D28+D29</f>
        <v>130044</v>
      </c>
      <c r="E30" s="51">
        <f>E25+E26+E27+E28+E29</f>
        <v>152375.27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40000</v>
      </c>
      <c r="E33" s="59">
        <v>106464.98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107000</v>
      </c>
      <c r="E36" s="50">
        <v>107000</v>
      </c>
    </row>
    <row r="37" spans="2:5" ht="15.75" thickBot="1">
      <c r="B37" s="16">
        <v>40000</v>
      </c>
      <c r="C37" s="15" t="s">
        <v>40</v>
      </c>
      <c r="D37" s="48">
        <f>D32+D33+D34+D35+D36</f>
        <v>147000</v>
      </c>
      <c r="E37" s="51">
        <f>E32+E33+E34+E35+E36</f>
        <v>213464.97999999998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241100</v>
      </c>
      <c r="E54" s="45">
        <v>242132.91</v>
      </c>
    </row>
    <row r="55" spans="2:5" ht="15">
      <c r="B55" s="13">
        <v>90200</v>
      </c>
      <c r="C55" s="54" t="s">
        <v>62</v>
      </c>
      <c r="D55" s="61">
        <v>34000</v>
      </c>
      <c r="E55" s="62">
        <v>37203.46</v>
      </c>
    </row>
    <row r="56" spans="2:5" ht="15.75" thickBot="1">
      <c r="B56" s="16">
        <v>90000</v>
      </c>
      <c r="C56" s="15" t="s">
        <v>63</v>
      </c>
      <c r="D56" s="48">
        <f>D54+D55</f>
        <v>275100</v>
      </c>
      <c r="E56" s="51">
        <f>E54+E55</f>
        <v>279336.37</v>
      </c>
    </row>
    <row r="57" spans="2:5" ht="16.5" thickBot="1" thickTop="1">
      <c r="B57" s="109" t="s">
        <v>64</v>
      </c>
      <c r="C57" s="110"/>
      <c r="D57" s="52">
        <f>D16+D23+D30+D37+D43+D49+D52+D56</f>
        <v>1172183</v>
      </c>
      <c r="E57" s="55">
        <f>E16+E23+E30+E37+E43+E49+E52+E56</f>
        <v>1376415.81</v>
      </c>
    </row>
    <row r="58" spans="2:5" ht="16.5" thickBot="1" thickTop="1">
      <c r="B58" s="109" t="s">
        <v>65</v>
      </c>
      <c r="C58" s="110"/>
      <c r="D58" s="52">
        <f>D57+D5+D6+D7+D8</f>
        <v>1319943.24</v>
      </c>
      <c r="E58" s="55">
        <f>E57+E5+E6+E7+E8</f>
        <v>1912629.25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493390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120200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613590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12725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12725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110000</v>
      </c>
      <c r="E25" s="45"/>
    </row>
    <row r="26" spans="2:5" ht="15">
      <c r="B26" s="13">
        <v>30200</v>
      </c>
      <c r="C26" s="54" t="s">
        <v>28</v>
      </c>
      <c r="D26" s="39">
        <v>3500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23584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137134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241100</v>
      </c>
      <c r="E54" s="45"/>
    </row>
    <row r="55" spans="2:5" ht="15">
      <c r="B55" s="13">
        <v>90200</v>
      </c>
      <c r="C55" s="54" t="s">
        <v>62</v>
      </c>
      <c r="D55" s="61">
        <v>34000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275100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1088549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1088549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489675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120200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609875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11650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11650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113200</v>
      </c>
      <c r="E25" s="45"/>
    </row>
    <row r="26" spans="2:5" ht="15">
      <c r="B26" s="13">
        <v>30200</v>
      </c>
      <c r="C26" s="54" t="s">
        <v>28</v>
      </c>
      <c r="D26" s="39">
        <v>3500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24084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140834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70000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70000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241100</v>
      </c>
      <c r="E54" s="45"/>
    </row>
    <row r="55" spans="2:5" ht="15">
      <c r="B55" s="13">
        <v>90200</v>
      </c>
      <c r="C55" s="54" t="s">
        <v>62</v>
      </c>
      <c r="D55" s="61">
        <v>34000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275100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1107459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1107459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118691</v>
      </c>
      <c r="E10" s="89">
        <v>0</v>
      </c>
      <c r="F10" s="90">
        <v>119079.73</v>
      </c>
      <c r="G10" s="88"/>
      <c r="H10" s="89"/>
      <c r="I10" s="90"/>
      <c r="J10" s="97">
        <v>37415</v>
      </c>
      <c r="K10" s="89">
        <v>0</v>
      </c>
      <c r="L10" s="101">
        <v>38256.95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156106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157336.68</v>
      </c>
    </row>
    <row r="11" spans="2:76" ht="15">
      <c r="B11" s="13">
        <v>102</v>
      </c>
      <c r="C11" s="25" t="s">
        <v>92</v>
      </c>
      <c r="D11" s="88">
        <v>14893</v>
      </c>
      <c r="E11" s="89">
        <v>0</v>
      </c>
      <c r="F11" s="90">
        <v>15686.41</v>
      </c>
      <c r="G11" s="88"/>
      <c r="H11" s="89"/>
      <c r="I11" s="90"/>
      <c r="J11" s="97">
        <v>2495</v>
      </c>
      <c r="K11" s="89">
        <v>0</v>
      </c>
      <c r="L11" s="101">
        <v>2553.29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17388</v>
      </c>
      <c r="BW11" s="77">
        <f t="shared" si="1"/>
        <v>0</v>
      </c>
      <c r="BX11" s="79">
        <f t="shared" si="2"/>
        <v>18239.7</v>
      </c>
    </row>
    <row r="12" spans="2:76" ht="15">
      <c r="B12" s="13">
        <v>103</v>
      </c>
      <c r="C12" s="25" t="s">
        <v>93</v>
      </c>
      <c r="D12" s="88">
        <v>96595</v>
      </c>
      <c r="E12" s="89">
        <v>0</v>
      </c>
      <c r="F12" s="90">
        <v>176531.47</v>
      </c>
      <c r="G12" s="88"/>
      <c r="H12" s="89"/>
      <c r="I12" s="90"/>
      <c r="J12" s="97"/>
      <c r="K12" s="89"/>
      <c r="L12" s="101"/>
      <c r="M12" s="91">
        <v>107500</v>
      </c>
      <c r="N12" s="89">
        <v>0</v>
      </c>
      <c r="O12" s="90">
        <v>122841.81000000001</v>
      </c>
      <c r="P12" s="91"/>
      <c r="Q12" s="89"/>
      <c r="R12" s="90"/>
      <c r="S12" s="91">
        <v>500</v>
      </c>
      <c r="T12" s="89">
        <v>0</v>
      </c>
      <c r="U12" s="90">
        <v>500</v>
      </c>
      <c r="V12" s="91"/>
      <c r="W12" s="89"/>
      <c r="X12" s="90"/>
      <c r="Y12" s="91">
        <v>0</v>
      </c>
      <c r="Z12" s="89">
        <v>0</v>
      </c>
      <c r="AA12" s="90">
        <v>7495.48</v>
      </c>
      <c r="AB12" s="91">
        <v>133900</v>
      </c>
      <c r="AC12" s="89">
        <v>0</v>
      </c>
      <c r="AD12" s="90">
        <v>153617.56</v>
      </c>
      <c r="AE12" s="91">
        <v>85800</v>
      </c>
      <c r="AF12" s="89">
        <v>0</v>
      </c>
      <c r="AG12" s="90">
        <v>119331.41</v>
      </c>
      <c r="AH12" s="91"/>
      <c r="AI12" s="89"/>
      <c r="AJ12" s="90"/>
      <c r="AK12" s="91">
        <v>11000</v>
      </c>
      <c r="AL12" s="89">
        <v>0</v>
      </c>
      <c r="AM12" s="90">
        <v>18867.96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435295</v>
      </c>
      <c r="BW12" s="77">
        <f t="shared" si="1"/>
        <v>0</v>
      </c>
      <c r="BX12" s="79">
        <f t="shared" si="2"/>
        <v>599185.69</v>
      </c>
    </row>
    <row r="13" spans="2:76" ht="15">
      <c r="B13" s="13">
        <v>104</v>
      </c>
      <c r="C13" s="25" t="s">
        <v>19</v>
      </c>
      <c r="D13" s="88">
        <v>5700</v>
      </c>
      <c r="E13" s="89">
        <v>0</v>
      </c>
      <c r="F13" s="90">
        <v>5750.37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22300</v>
      </c>
      <c r="N13" s="89">
        <v>0</v>
      </c>
      <c r="O13" s="90">
        <v>56356.409999999996</v>
      </c>
      <c r="P13" s="91"/>
      <c r="Q13" s="89"/>
      <c r="R13" s="90"/>
      <c r="S13" s="91">
        <v>3000</v>
      </c>
      <c r="T13" s="89">
        <v>0</v>
      </c>
      <c r="U13" s="90">
        <v>5800</v>
      </c>
      <c r="V13" s="91">
        <v>0</v>
      </c>
      <c r="W13" s="89">
        <v>0</v>
      </c>
      <c r="X13" s="90">
        <v>0</v>
      </c>
      <c r="Y13" s="91"/>
      <c r="Z13" s="89"/>
      <c r="AA13" s="90"/>
      <c r="AB13" s="91">
        <v>2000</v>
      </c>
      <c r="AC13" s="89">
        <v>0</v>
      </c>
      <c r="AD13" s="90">
        <v>4949.43</v>
      </c>
      <c r="AE13" s="91"/>
      <c r="AF13" s="89"/>
      <c r="AG13" s="90"/>
      <c r="AH13" s="91">
        <v>1350</v>
      </c>
      <c r="AI13" s="89">
        <v>0</v>
      </c>
      <c r="AJ13" s="90">
        <v>2700</v>
      </c>
      <c r="AK13" s="91">
        <v>41000</v>
      </c>
      <c r="AL13" s="89">
        <v>0</v>
      </c>
      <c r="AM13" s="90">
        <v>41000</v>
      </c>
      <c r="AN13" s="91"/>
      <c r="AO13" s="89"/>
      <c r="AP13" s="90"/>
      <c r="AQ13" s="91">
        <v>3000</v>
      </c>
      <c r="AR13" s="89">
        <v>0</v>
      </c>
      <c r="AS13" s="90">
        <v>3743</v>
      </c>
      <c r="AT13" s="91"/>
      <c r="AU13" s="89"/>
      <c r="AV13" s="90"/>
      <c r="AW13" s="97">
        <v>8500</v>
      </c>
      <c r="AX13" s="89">
        <v>0</v>
      </c>
      <c r="AY13" s="101">
        <v>8500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86850</v>
      </c>
      <c r="BW13" s="77">
        <f t="shared" si="1"/>
        <v>0</v>
      </c>
      <c r="BX13" s="79">
        <f t="shared" si="2"/>
        <v>128799.20999999999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11875</v>
      </c>
      <c r="BM16" s="89">
        <v>0</v>
      </c>
      <c r="BN16" s="90">
        <v>11875</v>
      </c>
      <c r="BO16" s="91"/>
      <c r="BP16" s="89"/>
      <c r="BQ16" s="90"/>
      <c r="BR16" s="97"/>
      <c r="BS16" s="89"/>
      <c r="BT16" s="101"/>
      <c r="BU16" s="76"/>
      <c r="BV16" s="85">
        <f t="shared" si="0"/>
        <v>11875</v>
      </c>
      <c r="BW16" s="77">
        <f t="shared" si="1"/>
        <v>0</v>
      </c>
      <c r="BX16" s="79">
        <f t="shared" si="2"/>
        <v>11875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>
        <v>2384.35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1"/>
        <v>0</v>
      </c>
      <c r="BX18" s="79">
        <f t="shared" si="2"/>
        <v>2384.35</v>
      </c>
    </row>
    <row r="19" spans="2:76" ht="15">
      <c r="B19" s="13">
        <v>110</v>
      </c>
      <c r="C19" s="25" t="s">
        <v>98</v>
      </c>
      <c r="D19" s="88">
        <v>12500</v>
      </c>
      <c r="E19" s="89">
        <v>0</v>
      </c>
      <c r="F19" s="90">
        <v>12500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1000</v>
      </c>
      <c r="AC19" s="89">
        <v>0</v>
      </c>
      <c r="AD19" s="101">
        <v>1000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18489</v>
      </c>
      <c r="BJ19" s="89">
        <v>0</v>
      </c>
      <c r="BK19" s="101">
        <v>15000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31989</v>
      </c>
      <c r="BW19" s="77">
        <f t="shared" si="1"/>
        <v>0</v>
      </c>
      <c r="BX19" s="79">
        <f t="shared" si="2"/>
        <v>28500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249879</v>
      </c>
      <c r="E20" s="78">
        <f t="shared" si="3"/>
        <v>0</v>
      </c>
      <c r="F20" s="79">
        <f t="shared" si="3"/>
        <v>331932.32999999996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39910</v>
      </c>
      <c r="K20" s="78">
        <f t="shared" si="3"/>
        <v>0</v>
      </c>
      <c r="L20" s="77">
        <f t="shared" si="3"/>
        <v>40810.24</v>
      </c>
      <c r="M20" s="98">
        <f t="shared" si="3"/>
        <v>129800</v>
      </c>
      <c r="N20" s="78">
        <f t="shared" si="3"/>
        <v>0</v>
      </c>
      <c r="O20" s="77">
        <f t="shared" si="3"/>
        <v>179198.22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3500</v>
      </c>
      <c r="T20" s="78">
        <f t="shared" si="3"/>
        <v>0</v>
      </c>
      <c r="U20" s="77">
        <f t="shared" si="3"/>
        <v>6300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7495.48</v>
      </c>
      <c r="AB20" s="98">
        <f t="shared" si="3"/>
        <v>136900</v>
      </c>
      <c r="AC20" s="78">
        <f t="shared" si="3"/>
        <v>0</v>
      </c>
      <c r="AD20" s="77">
        <f t="shared" si="3"/>
        <v>159566.99</v>
      </c>
      <c r="AE20" s="98">
        <f t="shared" si="3"/>
        <v>85800</v>
      </c>
      <c r="AF20" s="78">
        <f t="shared" si="3"/>
        <v>0</v>
      </c>
      <c r="AG20" s="77">
        <f t="shared" si="3"/>
        <v>119331.41</v>
      </c>
      <c r="AH20" s="98">
        <f t="shared" si="3"/>
        <v>1350</v>
      </c>
      <c r="AI20" s="78">
        <f t="shared" si="3"/>
        <v>0</v>
      </c>
      <c r="AJ20" s="77">
        <f t="shared" si="3"/>
        <v>2700</v>
      </c>
      <c r="AK20" s="98">
        <f t="shared" si="3"/>
        <v>52000</v>
      </c>
      <c r="AL20" s="78">
        <f t="shared" si="3"/>
        <v>0</v>
      </c>
      <c r="AM20" s="77">
        <f t="shared" si="3"/>
        <v>59867.96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3000</v>
      </c>
      <c r="AR20" s="78">
        <f t="shared" si="3"/>
        <v>0</v>
      </c>
      <c r="AS20" s="77">
        <f t="shared" si="3"/>
        <v>3743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8500</v>
      </c>
      <c r="AX20" s="78">
        <f t="shared" si="3"/>
        <v>0</v>
      </c>
      <c r="AY20" s="77">
        <f t="shared" si="3"/>
        <v>8500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18489</v>
      </c>
      <c r="BJ20" s="78">
        <f t="shared" si="3"/>
        <v>0</v>
      </c>
      <c r="BK20" s="77">
        <f t="shared" si="3"/>
        <v>15000</v>
      </c>
      <c r="BL20" s="98">
        <f t="shared" si="3"/>
        <v>11875</v>
      </c>
      <c r="BM20" s="78">
        <f t="shared" si="3"/>
        <v>0</v>
      </c>
      <c r="BN20" s="77">
        <f t="shared" si="3"/>
        <v>11875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741003</v>
      </c>
      <c r="BW20" s="77">
        <f>BW10+BW11+BW12+BW13+BW14+BW15+BW16+BW17+BW18+BW19</f>
        <v>0</v>
      </c>
      <c r="BX20" s="95">
        <f>BX10+BX11+BX12+BX13+BX14+BX15+BX16+BX17+BX18+BX19</f>
        <v>946320.6299999999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4158.03</v>
      </c>
      <c r="G24" s="88"/>
      <c r="H24" s="89"/>
      <c r="I24" s="90"/>
      <c r="J24" s="97"/>
      <c r="K24" s="89"/>
      <c r="L24" s="101"/>
      <c r="M24" s="97">
        <v>60719.8</v>
      </c>
      <c r="N24" s="89">
        <v>0</v>
      </c>
      <c r="O24" s="101">
        <v>60719.8</v>
      </c>
      <c r="P24" s="97">
        <v>0</v>
      </c>
      <c r="Q24" s="89">
        <v>0</v>
      </c>
      <c r="R24" s="101">
        <v>9900</v>
      </c>
      <c r="S24" s="97">
        <v>20000</v>
      </c>
      <c r="T24" s="89">
        <v>0</v>
      </c>
      <c r="U24" s="101">
        <v>20000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164189.74</v>
      </c>
      <c r="AF24" s="89">
        <v>0</v>
      </c>
      <c r="AG24" s="101">
        <v>173981.23</v>
      </c>
      <c r="AH24" s="97"/>
      <c r="AI24" s="89"/>
      <c r="AJ24" s="101"/>
      <c r="AK24" s="97">
        <v>37850.7</v>
      </c>
      <c r="AL24" s="89">
        <v>0</v>
      </c>
      <c r="AM24" s="101">
        <v>61785.899999999994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282760.24</v>
      </c>
      <c r="BW24" s="77">
        <f t="shared" si="4"/>
        <v>0</v>
      </c>
      <c r="BX24" s="79">
        <f t="shared" si="4"/>
        <v>330544.95999999996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>
        <v>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6268.53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6268.53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4158.03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60719.8</v>
      </c>
      <c r="N28" s="78">
        <f t="shared" si="5"/>
        <v>0</v>
      </c>
      <c r="O28" s="77">
        <f t="shared" si="5"/>
        <v>60719.8</v>
      </c>
      <c r="P28" s="98">
        <f t="shared" si="5"/>
        <v>0</v>
      </c>
      <c r="Q28" s="78">
        <f t="shared" si="5"/>
        <v>0</v>
      </c>
      <c r="R28" s="77">
        <f t="shared" si="5"/>
        <v>9900</v>
      </c>
      <c r="S28" s="98">
        <f t="shared" si="5"/>
        <v>20000</v>
      </c>
      <c r="T28" s="78">
        <f t="shared" si="5"/>
        <v>0</v>
      </c>
      <c r="U28" s="77">
        <f t="shared" si="5"/>
        <v>20000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6268.53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164189.74</v>
      </c>
      <c r="AF28" s="78">
        <f t="shared" si="5"/>
        <v>0</v>
      </c>
      <c r="AG28" s="77">
        <f t="shared" si="5"/>
        <v>173981.23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37850.7</v>
      </c>
      <c r="AL28" s="78">
        <f t="shared" si="6"/>
        <v>0</v>
      </c>
      <c r="AM28" s="77">
        <f t="shared" si="6"/>
        <v>61785.899999999994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282760.24</v>
      </c>
      <c r="BW28" s="77">
        <f>BW23+BW24+BW25+BW26+BW27</f>
        <v>0</v>
      </c>
      <c r="BX28" s="95">
        <f>BX23+BX24+BX25+BX26+BX27</f>
        <v>336813.49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>
        <v>0</v>
      </c>
      <c r="Q31" s="89">
        <v>0</v>
      </c>
      <c r="R31" s="101">
        <v>0</v>
      </c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21080</v>
      </c>
      <c r="BM40" s="89">
        <v>0</v>
      </c>
      <c r="BN40" s="101">
        <v>21080</v>
      </c>
      <c r="BO40" s="97"/>
      <c r="BP40" s="89"/>
      <c r="BQ40" s="101"/>
      <c r="BR40" s="97"/>
      <c r="BS40" s="89"/>
      <c r="BT40" s="101"/>
      <c r="BU40" s="76"/>
      <c r="BV40" s="85">
        <f t="shared" si="10"/>
        <v>21080</v>
      </c>
      <c r="BW40" s="77">
        <f t="shared" si="10"/>
        <v>0</v>
      </c>
      <c r="BX40" s="79">
        <f t="shared" si="10"/>
        <v>21080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21080</v>
      </c>
      <c r="BM42" s="78">
        <f t="shared" si="12"/>
        <v>0</v>
      </c>
      <c r="BN42" s="77">
        <f t="shared" si="12"/>
        <v>21080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21080</v>
      </c>
      <c r="BW42" s="77">
        <f>BW38+BW39+BW40+BW41</f>
        <v>0</v>
      </c>
      <c r="BX42" s="95">
        <f>BX38+BX39+BX40+BX41</f>
        <v>21080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241100</v>
      </c>
      <c r="BS49" s="89">
        <v>0</v>
      </c>
      <c r="BT49" s="101">
        <v>250573.36</v>
      </c>
      <c r="BU49" s="76"/>
      <c r="BV49" s="85">
        <f aca="true" t="shared" si="15" ref="BV49:BX50">D49+G49+J49+M49+P49+S49+V49+Y49+AB49+AE49+AH49+AK49+AN49+AQ49+AT49+AW49+AZ49+BC49+BF49+BI49+BL49+BO49+BR49</f>
        <v>241100</v>
      </c>
      <c r="BW49" s="77">
        <f t="shared" si="15"/>
        <v>0</v>
      </c>
      <c r="BX49" s="79">
        <f t="shared" si="15"/>
        <v>250573.36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34000</v>
      </c>
      <c r="BS50" s="89">
        <v>0</v>
      </c>
      <c r="BT50" s="101">
        <v>39159.61</v>
      </c>
      <c r="BU50" s="76"/>
      <c r="BV50" s="85">
        <f t="shared" si="15"/>
        <v>34000</v>
      </c>
      <c r="BW50" s="77">
        <f t="shared" si="15"/>
        <v>0</v>
      </c>
      <c r="BX50" s="79">
        <f t="shared" si="15"/>
        <v>39159.61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275100</v>
      </c>
      <c r="BS51" s="78">
        <f>BS49+BS50</f>
        <v>0</v>
      </c>
      <c r="BT51" s="77">
        <f>BT49+BT50</f>
        <v>289732.97</v>
      </c>
      <c r="BU51" s="85"/>
      <c r="BV51" s="85">
        <f>BV49+BV50</f>
        <v>275100</v>
      </c>
      <c r="BW51" s="77">
        <f>BW49+BW50</f>
        <v>0</v>
      </c>
      <c r="BX51" s="95">
        <f>BX49+BX50</f>
        <v>289732.97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249879</v>
      </c>
      <c r="E53" s="86">
        <f t="shared" si="18"/>
        <v>0</v>
      </c>
      <c r="F53" s="86">
        <f t="shared" si="18"/>
        <v>336090.36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39910</v>
      </c>
      <c r="K53" s="86">
        <f t="shared" si="18"/>
        <v>0</v>
      </c>
      <c r="L53" s="86">
        <f t="shared" si="18"/>
        <v>40810.24</v>
      </c>
      <c r="M53" s="86">
        <f t="shared" si="18"/>
        <v>190519.8</v>
      </c>
      <c r="N53" s="86">
        <f t="shared" si="18"/>
        <v>0</v>
      </c>
      <c r="O53" s="86">
        <f t="shared" si="18"/>
        <v>239918.02000000002</v>
      </c>
      <c r="P53" s="86">
        <f t="shared" si="18"/>
        <v>0</v>
      </c>
      <c r="Q53" s="86">
        <f t="shared" si="18"/>
        <v>0</v>
      </c>
      <c r="R53" s="86">
        <f t="shared" si="18"/>
        <v>9900</v>
      </c>
      <c r="S53" s="86">
        <f t="shared" si="18"/>
        <v>23500</v>
      </c>
      <c r="T53" s="86">
        <f t="shared" si="18"/>
        <v>0</v>
      </c>
      <c r="U53" s="86">
        <f t="shared" si="18"/>
        <v>26300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13764.009999999998</v>
      </c>
      <c r="AB53" s="86">
        <f t="shared" si="18"/>
        <v>136900</v>
      </c>
      <c r="AC53" s="86">
        <f t="shared" si="18"/>
        <v>0</v>
      </c>
      <c r="AD53" s="86">
        <f t="shared" si="18"/>
        <v>159566.99</v>
      </c>
      <c r="AE53" s="86">
        <f t="shared" si="18"/>
        <v>249989.74</v>
      </c>
      <c r="AF53" s="86">
        <f t="shared" si="18"/>
        <v>0</v>
      </c>
      <c r="AG53" s="86">
        <f t="shared" si="18"/>
        <v>293312.64</v>
      </c>
      <c r="AH53" s="86">
        <f t="shared" si="18"/>
        <v>1350</v>
      </c>
      <c r="AI53" s="86">
        <f t="shared" si="18"/>
        <v>0</v>
      </c>
      <c r="AJ53" s="86">
        <f aca="true" t="shared" si="19" ref="AJ53:BT53">AJ20+AJ28+AJ35+AJ42+AJ46+AJ51</f>
        <v>2700</v>
      </c>
      <c r="AK53" s="86">
        <f t="shared" si="19"/>
        <v>89850.7</v>
      </c>
      <c r="AL53" s="86">
        <f t="shared" si="19"/>
        <v>0</v>
      </c>
      <c r="AM53" s="86">
        <f t="shared" si="19"/>
        <v>121653.85999999999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3000</v>
      </c>
      <c r="AR53" s="86">
        <f t="shared" si="19"/>
        <v>0</v>
      </c>
      <c r="AS53" s="86">
        <f t="shared" si="19"/>
        <v>3743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8500</v>
      </c>
      <c r="AX53" s="86">
        <f t="shared" si="19"/>
        <v>0</v>
      </c>
      <c r="AY53" s="86">
        <f t="shared" si="19"/>
        <v>8500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18489</v>
      </c>
      <c r="BJ53" s="86">
        <f t="shared" si="19"/>
        <v>0</v>
      </c>
      <c r="BK53" s="86">
        <f t="shared" si="19"/>
        <v>15000</v>
      </c>
      <c r="BL53" s="86">
        <f t="shared" si="19"/>
        <v>32955</v>
      </c>
      <c r="BM53" s="86">
        <f t="shared" si="19"/>
        <v>0</v>
      </c>
      <c r="BN53" s="86">
        <f t="shared" si="19"/>
        <v>32955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275100</v>
      </c>
      <c r="BS53" s="86">
        <f t="shared" si="19"/>
        <v>0</v>
      </c>
      <c r="BT53" s="86">
        <f t="shared" si="19"/>
        <v>289732.97</v>
      </c>
      <c r="BU53" s="86">
        <f>BU8</f>
        <v>0</v>
      </c>
      <c r="BV53" s="102">
        <f>BV8+BV20+BV28+BV35+BV42+BV46+BV51</f>
        <v>1319943.24</v>
      </c>
      <c r="BW53" s="87">
        <f>BW20+BW28+BW35+BW42+BW46+BW51</f>
        <v>0</v>
      </c>
      <c r="BX53" s="87">
        <f>BX20+BX28+BX35+BX42+BX46+BX51</f>
        <v>1593947.0899999999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118691</v>
      </c>
      <c r="E10" s="89">
        <v>0</v>
      </c>
      <c r="F10" s="90"/>
      <c r="G10" s="88"/>
      <c r="H10" s="89"/>
      <c r="I10" s="90"/>
      <c r="J10" s="97">
        <v>37415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156106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14993</v>
      </c>
      <c r="E11" s="89">
        <v>0</v>
      </c>
      <c r="F11" s="90"/>
      <c r="G11" s="88"/>
      <c r="H11" s="89"/>
      <c r="I11" s="90"/>
      <c r="J11" s="97">
        <v>2495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17488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96901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109100</v>
      </c>
      <c r="N12" s="89">
        <v>0</v>
      </c>
      <c r="O12" s="90"/>
      <c r="P12" s="91"/>
      <c r="Q12" s="89"/>
      <c r="R12" s="90"/>
      <c r="S12" s="91">
        <v>500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135950</v>
      </c>
      <c r="AC12" s="89">
        <v>0</v>
      </c>
      <c r="AD12" s="90"/>
      <c r="AE12" s="91">
        <v>80300</v>
      </c>
      <c r="AF12" s="89">
        <v>0</v>
      </c>
      <c r="AG12" s="90"/>
      <c r="AH12" s="91"/>
      <c r="AI12" s="89"/>
      <c r="AJ12" s="90"/>
      <c r="AK12" s="91">
        <v>11100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433851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5700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22300</v>
      </c>
      <c r="N13" s="89">
        <v>0</v>
      </c>
      <c r="O13" s="90"/>
      <c r="P13" s="91"/>
      <c r="Q13" s="89"/>
      <c r="R13" s="90"/>
      <c r="S13" s="91">
        <v>3000</v>
      </c>
      <c r="T13" s="89">
        <v>0</v>
      </c>
      <c r="U13" s="90"/>
      <c r="V13" s="91">
        <v>0</v>
      </c>
      <c r="W13" s="89">
        <v>0</v>
      </c>
      <c r="X13" s="90"/>
      <c r="Y13" s="91"/>
      <c r="Z13" s="89"/>
      <c r="AA13" s="90"/>
      <c r="AB13" s="91">
        <v>2000</v>
      </c>
      <c r="AC13" s="89">
        <v>0</v>
      </c>
      <c r="AD13" s="90"/>
      <c r="AE13" s="91"/>
      <c r="AF13" s="89"/>
      <c r="AG13" s="90"/>
      <c r="AH13" s="91">
        <v>1350</v>
      </c>
      <c r="AI13" s="89">
        <v>0</v>
      </c>
      <c r="AJ13" s="90"/>
      <c r="AK13" s="91">
        <v>41500</v>
      </c>
      <c r="AL13" s="89">
        <v>0</v>
      </c>
      <c r="AM13" s="90"/>
      <c r="AN13" s="91"/>
      <c r="AO13" s="89"/>
      <c r="AP13" s="90"/>
      <c r="AQ13" s="91">
        <v>3200</v>
      </c>
      <c r="AR13" s="89">
        <v>0</v>
      </c>
      <c r="AS13" s="90"/>
      <c r="AT13" s="91"/>
      <c r="AU13" s="89"/>
      <c r="AV13" s="90"/>
      <c r="AW13" s="97">
        <v>8600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87650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11024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11024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13000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1000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19900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33900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250785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39910</v>
      </c>
      <c r="K20" s="78">
        <f t="shared" si="1"/>
        <v>0</v>
      </c>
      <c r="L20" s="77">
        <f t="shared" si="1"/>
        <v>0</v>
      </c>
      <c r="M20" s="98">
        <f t="shared" si="1"/>
        <v>131400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3500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138950</v>
      </c>
      <c r="AC20" s="78">
        <f t="shared" si="1"/>
        <v>0</v>
      </c>
      <c r="AD20" s="77">
        <f t="shared" si="1"/>
        <v>0</v>
      </c>
      <c r="AE20" s="98">
        <f t="shared" si="1"/>
        <v>80300</v>
      </c>
      <c r="AF20" s="78">
        <f t="shared" si="1"/>
        <v>0</v>
      </c>
      <c r="AG20" s="77">
        <f t="shared" si="1"/>
        <v>0</v>
      </c>
      <c r="AH20" s="98">
        <f t="shared" si="1"/>
        <v>1350</v>
      </c>
      <c r="AI20" s="78">
        <f t="shared" si="1"/>
        <v>0</v>
      </c>
      <c r="AJ20" s="77">
        <f t="shared" si="1"/>
        <v>0</v>
      </c>
      <c r="AK20" s="98">
        <f t="shared" si="1"/>
        <v>52600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3200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8600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19900</v>
      </c>
      <c r="BJ20" s="78">
        <f t="shared" si="1"/>
        <v>0</v>
      </c>
      <c r="BK20" s="77">
        <f t="shared" si="1"/>
        <v>0</v>
      </c>
      <c r="BL20" s="98">
        <f t="shared" si="1"/>
        <v>11024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741519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35000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15000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35000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>
        <v>0</v>
      </c>
      <c r="Q31" s="89">
        <v>0</v>
      </c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21930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21930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21930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21930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241100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241100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34000</v>
      </c>
      <c r="BS50" s="89">
        <v>0</v>
      </c>
      <c r="BT50" s="101"/>
      <c r="BU50" s="76"/>
      <c r="BV50" s="85">
        <f t="shared" si="9"/>
        <v>34000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275100</v>
      </c>
      <c r="BS51" s="78">
        <f>BS49+BS50</f>
        <v>0</v>
      </c>
      <c r="BT51" s="77">
        <f>BT49+BT50</f>
        <v>0</v>
      </c>
      <c r="BU51" s="85"/>
      <c r="BV51" s="85">
        <f>BV49+BV50</f>
        <v>275100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250785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39910</v>
      </c>
      <c r="K53" s="86">
        <f t="shared" si="11"/>
        <v>0</v>
      </c>
      <c r="L53" s="86">
        <f t="shared" si="11"/>
        <v>0</v>
      </c>
      <c r="M53" s="86">
        <f t="shared" si="11"/>
        <v>166400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3500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138950</v>
      </c>
      <c r="AC53" s="86">
        <f t="shared" si="11"/>
        <v>0</v>
      </c>
      <c r="AD53" s="86">
        <f t="shared" si="11"/>
        <v>0</v>
      </c>
      <c r="AE53" s="86">
        <f t="shared" si="11"/>
        <v>95300</v>
      </c>
      <c r="AF53" s="86">
        <f t="shared" si="11"/>
        <v>0</v>
      </c>
      <c r="AG53" s="86">
        <f t="shared" si="11"/>
        <v>0</v>
      </c>
      <c r="AH53" s="86">
        <f t="shared" si="11"/>
        <v>1350</v>
      </c>
      <c r="AI53" s="86">
        <f t="shared" si="11"/>
        <v>0</v>
      </c>
      <c r="AJ53" s="86">
        <f t="shared" si="11"/>
        <v>0</v>
      </c>
      <c r="AK53" s="86">
        <f t="shared" si="11"/>
        <v>52600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3200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8600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19900</v>
      </c>
      <c r="BJ53" s="86">
        <f t="shared" si="11"/>
        <v>0</v>
      </c>
      <c r="BK53" s="86">
        <f t="shared" si="11"/>
        <v>0</v>
      </c>
      <c r="BL53" s="86">
        <f t="shared" si="11"/>
        <v>32954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275100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1088549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118691</v>
      </c>
      <c r="E10" s="89">
        <v>0</v>
      </c>
      <c r="F10" s="90"/>
      <c r="G10" s="88"/>
      <c r="H10" s="89"/>
      <c r="I10" s="90"/>
      <c r="J10" s="97">
        <v>37415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156106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15593</v>
      </c>
      <c r="E11" s="89">
        <v>0</v>
      </c>
      <c r="F11" s="90"/>
      <c r="G11" s="88"/>
      <c r="H11" s="89"/>
      <c r="I11" s="90"/>
      <c r="J11" s="97">
        <v>2495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18088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99698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110700</v>
      </c>
      <c r="N12" s="89">
        <v>0</v>
      </c>
      <c r="O12" s="90"/>
      <c r="P12" s="91"/>
      <c r="Q12" s="89"/>
      <c r="R12" s="90"/>
      <c r="S12" s="91">
        <v>500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137000</v>
      </c>
      <c r="AC12" s="89">
        <v>0</v>
      </c>
      <c r="AD12" s="90"/>
      <c r="AE12" s="91">
        <v>81800</v>
      </c>
      <c r="AF12" s="89">
        <v>0</v>
      </c>
      <c r="AG12" s="90"/>
      <c r="AH12" s="91"/>
      <c r="AI12" s="89"/>
      <c r="AJ12" s="90"/>
      <c r="AK12" s="91">
        <v>11200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440898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5700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22300</v>
      </c>
      <c r="N13" s="89">
        <v>0</v>
      </c>
      <c r="O13" s="90"/>
      <c r="P13" s="91"/>
      <c r="Q13" s="89"/>
      <c r="R13" s="90"/>
      <c r="S13" s="91">
        <v>3000</v>
      </c>
      <c r="T13" s="89">
        <v>0</v>
      </c>
      <c r="U13" s="90"/>
      <c r="V13" s="91">
        <v>0</v>
      </c>
      <c r="W13" s="89">
        <v>0</v>
      </c>
      <c r="X13" s="90"/>
      <c r="Y13" s="91"/>
      <c r="Z13" s="89"/>
      <c r="AA13" s="90"/>
      <c r="AB13" s="91">
        <v>2000</v>
      </c>
      <c r="AC13" s="89">
        <v>0</v>
      </c>
      <c r="AD13" s="90"/>
      <c r="AE13" s="91"/>
      <c r="AF13" s="89"/>
      <c r="AG13" s="90"/>
      <c r="AH13" s="91">
        <v>1350</v>
      </c>
      <c r="AI13" s="89">
        <v>0</v>
      </c>
      <c r="AJ13" s="90"/>
      <c r="AK13" s="91">
        <v>42000</v>
      </c>
      <c r="AL13" s="89">
        <v>0</v>
      </c>
      <c r="AM13" s="90"/>
      <c r="AN13" s="91"/>
      <c r="AO13" s="89"/>
      <c r="AP13" s="90"/>
      <c r="AQ13" s="91">
        <v>3500</v>
      </c>
      <c r="AR13" s="89">
        <v>0</v>
      </c>
      <c r="AS13" s="90"/>
      <c r="AT13" s="91"/>
      <c r="AU13" s="89"/>
      <c r="AV13" s="90"/>
      <c r="AW13" s="97">
        <v>8700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88550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10253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10253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13500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1000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22675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37175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254682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39910</v>
      </c>
      <c r="K20" s="78">
        <f t="shared" si="1"/>
        <v>0</v>
      </c>
      <c r="L20" s="77">
        <f t="shared" si="1"/>
        <v>0</v>
      </c>
      <c r="M20" s="98">
        <f t="shared" si="1"/>
        <v>133000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3500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140000</v>
      </c>
      <c r="AC20" s="78">
        <f t="shared" si="1"/>
        <v>0</v>
      </c>
      <c r="AD20" s="77">
        <f t="shared" si="1"/>
        <v>0</v>
      </c>
      <c r="AE20" s="98">
        <f t="shared" si="1"/>
        <v>81800</v>
      </c>
      <c r="AF20" s="78">
        <f t="shared" si="1"/>
        <v>0</v>
      </c>
      <c r="AG20" s="77">
        <f t="shared" si="1"/>
        <v>0</v>
      </c>
      <c r="AH20" s="98">
        <f t="shared" si="1"/>
        <v>1350</v>
      </c>
      <c r="AI20" s="78">
        <f t="shared" si="1"/>
        <v>0</v>
      </c>
      <c r="AJ20" s="77">
        <f t="shared" si="1"/>
        <v>0</v>
      </c>
      <c r="AK20" s="98">
        <f t="shared" si="1"/>
        <v>53200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3500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8700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22675</v>
      </c>
      <c r="BJ20" s="78">
        <f t="shared" si="1"/>
        <v>0</v>
      </c>
      <c r="BK20" s="77">
        <f t="shared" si="1"/>
        <v>0</v>
      </c>
      <c r="BL20" s="98">
        <f t="shared" si="1"/>
        <v>10253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752570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>
        <v>0</v>
      </c>
      <c r="Q31" s="89">
        <v>0</v>
      </c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9789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9789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9789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9789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241100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241100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34000</v>
      </c>
      <c r="BS50" s="89">
        <v>0</v>
      </c>
      <c r="BT50" s="101"/>
      <c r="BU50" s="76"/>
      <c r="BV50" s="85">
        <f t="shared" si="9"/>
        <v>34000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275100</v>
      </c>
      <c r="BS51" s="78">
        <f>BS49+BS50</f>
        <v>0</v>
      </c>
      <c r="BT51" s="77">
        <f>BT49+BT50</f>
        <v>0</v>
      </c>
      <c r="BU51" s="85"/>
      <c r="BV51" s="85">
        <f>BV49+BV50</f>
        <v>275100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304682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39910</v>
      </c>
      <c r="K53" s="86">
        <f t="shared" si="11"/>
        <v>0</v>
      </c>
      <c r="L53" s="86">
        <f t="shared" si="11"/>
        <v>0</v>
      </c>
      <c r="M53" s="86">
        <f t="shared" si="11"/>
        <v>133000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3500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140000</v>
      </c>
      <c r="AC53" s="86">
        <f t="shared" si="11"/>
        <v>0</v>
      </c>
      <c r="AD53" s="86">
        <f t="shared" si="11"/>
        <v>0</v>
      </c>
      <c r="AE53" s="86">
        <f t="shared" si="11"/>
        <v>101800</v>
      </c>
      <c r="AF53" s="86">
        <f t="shared" si="11"/>
        <v>0</v>
      </c>
      <c r="AG53" s="86">
        <f t="shared" si="11"/>
        <v>0</v>
      </c>
      <c r="AH53" s="86">
        <f t="shared" si="11"/>
        <v>1350</v>
      </c>
      <c r="AI53" s="86">
        <f t="shared" si="11"/>
        <v>0</v>
      </c>
      <c r="AJ53" s="86">
        <f t="shared" si="11"/>
        <v>0</v>
      </c>
      <c r="AK53" s="86">
        <f t="shared" si="11"/>
        <v>53200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3500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8700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22675</v>
      </c>
      <c r="BJ53" s="86">
        <f t="shared" si="11"/>
        <v>0</v>
      </c>
      <c r="BK53" s="86">
        <f t="shared" si="11"/>
        <v>0</v>
      </c>
      <c r="BL53" s="86">
        <f t="shared" si="11"/>
        <v>20042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275100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1107459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2019-04-09T12:26:11Z</dcterms:modified>
  <cp:category/>
  <cp:version/>
  <cp:contentType/>
  <cp:contentStatus/>
</cp:coreProperties>
</file>