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<sst xmlns="http://schemas.openxmlformats.org/spreadsheetml/2006/main" count="870" uniqueCount="151">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</sst>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176133</v>
      </c>
      <c r="E10" s="45">
        <v>249462.45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>
        <v>1000</v>
      </c>
    </row>
    <row r="14" spans="2:5" ht="15">
      <c r="B14" s="13">
        <v>10301</v>
      </c>
      <c r="C14" s="54" t="s">
        <v>11</v>
      </c>
      <c r="D14" s="39">
        <v>120000</v>
      </c>
      <c r="E14" s="45">
        <v>124606.7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297133</v>
      </c>
      <c r="E16" s="51">
        <f>E10+E11+E12+E13+E14+E15</f>
        <v>375069.15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5610.76</v>
      </c>
      <c r="E18" s="45">
        <v>10152.279999999999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5610.76</v>
      </c>
      <c r="E23" s="51">
        <f>E18+E19+E20+E21+E22</f>
        <v>10152.279999999999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28900</v>
      </c>
      <c r="E25" s="45">
        <v>38853.4</v>
      </c>
    </row>
    <row r="26" spans="2:5" ht="15">
      <c r="B26" s="13">
        <v>30200</v>
      </c>
      <c r="C26" s="54" t="s">
        <v>28</v>
      </c>
      <c r="D26" s="39">
        <v>5001</v>
      </c>
      <c r="E26" s="45">
        <v>11642.11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21700</v>
      </c>
      <c r="E29" s="50">
        <v>23035.9</v>
      </c>
    </row>
    <row r="30" spans="2:5" ht="15.75" thickBot="1">
      <c r="B30" s="16">
        <v>30000</v>
      </c>
      <c r="C30" s="15" t="s">
        <v>32</v>
      </c>
      <c r="D30" s="48">
        <f>D25+D26+D27+D28+D29</f>
        <v>55651</v>
      </c>
      <c r="E30" s="51">
        <f>E25+E26+E27+E28+E29</f>
        <v>73581.41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118585.11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50000</v>
      </c>
      <c r="E35" s="45">
        <v>50000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103000</v>
      </c>
      <c r="E37" s="51">
        <f>E32+E33+E34+E35+E36</f>
        <v>171585.11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103500</v>
      </c>
      <c r="E54" s="45">
        <v>148683.52000000002</v>
      </c>
    </row>
    <row r="55" spans="2:5" ht="15">
      <c r="B55" s="13">
        <v>90200</v>
      </c>
      <c r="C55" s="54" t="s">
        <v>62</v>
      </c>
      <c r="D55" s="61">
        <v>60000</v>
      </c>
      <c r="E55" s="62">
        <v>64548.07</v>
      </c>
    </row>
    <row r="56" spans="2:5" ht="15.75" thickBot="1">
      <c r="B56" s="16">
        <v>90000</v>
      </c>
      <c r="C56" s="15" t="s">
        <v>63</v>
      </c>
      <c r="D56" s="48">
        <f>D54+D55</f>
        <v>163500</v>
      </c>
      <c r="E56" s="51">
        <f>E54+E55</f>
        <v>213231.59000000003</v>
      </c>
    </row>
    <row r="57" spans="2:5" ht="16.5" thickBot="1" thickTop="1">
      <c r="B57" s="109" t="s">
        <v>64</v>
      </c>
      <c r="C57" s="110"/>
      <c r="D57" s="52">
        <f>D16+D23+D30+D37+D43+D49+D52+D56</f>
        <v>624894.76</v>
      </c>
      <c r="E57" s="55">
        <f>E16+E23+E30+E37+E43+E49+E52+E56</f>
        <v>843619.54</v>
      </c>
    </row>
    <row r="58" spans="2:5" ht="16.5" thickBot="1" thickTop="1">
      <c r="B58" s="109" t="s">
        <v>65</v>
      </c>
      <c r="C58" s="110"/>
      <c r="D58" s="52">
        <f>D57+D5+D6+D7+D8</f>
        <v>624894.76</v>
      </c>
      <c r="E58" s="55">
        <f>E57+E5+E6+E7+E8</f>
        <v>873619.54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176133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120000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297133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5610.76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5610.76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28900</v>
      </c>
      <c r="E25" s="45"/>
    </row>
    <row r="26" spans="2:5" ht="15">
      <c r="B26" s="13">
        <v>30200</v>
      </c>
      <c r="C26" s="54" t="s">
        <v>28</v>
      </c>
      <c r="D26" s="39">
        <v>5001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21700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55651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103500</v>
      </c>
      <c r="E54" s="45"/>
    </row>
    <row r="55" spans="2:5" ht="15">
      <c r="B55" s="13">
        <v>90200</v>
      </c>
      <c r="C55" s="54" t="s">
        <v>62</v>
      </c>
      <c r="D55" s="61">
        <v>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163500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574894.76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574894.76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176133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120000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297133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5610.76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5610.76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28900</v>
      </c>
      <c r="E25" s="45"/>
    </row>
    <row r="26" spans="2:5" ht="15">
      <c r="B26" s="13">
        <v>30200</v>
      </c>
      <c r="C26" s="54" t="s">
        <v>28</v>
      </c>
      <c r="D26" s="39">
        <v>5001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21700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55651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103500</v>
      </c>
      <c r="E54" s="45"/>
    </row>
    <row r="55" spans="2:5" ht="15">
      <c r="B55" s="13">
        <v>90200</v>
      </c>
      <c r="C55" s="54" t="s">
        <v>62</v>
      </c>
      <c r="D55" s="61">
        <v>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163500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574894.76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574894.76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69907.26000000001</v>
      </c>
      <c r="E10" s="89">
        <v>0</v>
      </c>
      <c r="F10" s="90">
        <v>77230.94999999998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26400</v>
      </c>
      <c r="AF10" s="89">
        <v>0</v>
      </c>
      <c r="AG10" s="90">
        <v>27890.89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96307.26000000001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105121.83999999998</v>
      </c>
    </row>
    <row r="11" spans="2:76" ht="15">
      <c r="B11" s="13">
        <v>102</v>
      </c>
      <c r="C11" s="25" t="s">
        <v>92</v>
      </c>
      <c r="D11" s="88">
        <v>5692.74</v>
      </c>
      <c r="E11" s="89">
        <v>0</v>
      </c>
      <c r="F11" s="90">
        <v>6890.85</v>
      </c>
      <c r="G11" s="88"/>
      <c r="H11" s="89"/>
      <c r="I11" s="90"/>
      <c r="J11" s="97"/>
      <c r="K11" s="89"/>
      <c r="L11" s="101"/>
      <c r="M11" s="91">
        <v>350</v>
      </c>
      <c r="N11" s="89">
        <v>0</v>
      </c>
      <c r="O11" s="90">
        <v>375.1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2250</v>
      </c>
      <c r="AF11" s="89">
        <v>0</v>
      </c>
      <c r="AG11" s="90">
        <v>2882.6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8292.74</v>
      </c>
      <c r="BW11" s="77">
        <f t="shared" si="1"/>
        <v>0</v>
      </c>
      <c r="BX11" s="79">
        <f t="shared" si="2"/>
        <v>10148.550000000001</v>
      </c>
    </row>
    <row r="12" spans="2:76" ht="15">
      <c r="B12" s="13">
        <v>103</v>
      </c>
      <c r="C12" s="25" t="s">
        <v>93</v>
      </c>
      <c r="D12" s="88">
        <v>77750</v>
      </c>
      <c r="E12" s="89">
        <v>0</v>
      </c>
      <c r="F12" s="90">
        <v>100104.89</v>
      </c>
      <c r="G12" s="88"/>
      <c r="H12" s="89"/>
      <c r="I12" s="90"/>
      <c r="J12" s="97">
        <v>0.5</v>
      </c>
      <c r="K12" s="89">
        <v>0</v>
      </c>
      <c r="L12" s="101">
        <v>0.5</v>
      </c>
      <c r="M12" s="91">
        <v>5300</v>
      </c>
      <c r="N12" s="89">
        <v>0</v>
      </c>
      <c r="O12" s="90">
        <v>7509.59</v>
      </c>
      <c r="P12" s="91"/>
      <c r="Q12" s="89"/>
      <c r="R12" s="90"/>
      <c r="S12" s="91">
        <v>2900</v>
      </c>
      <c r="T12" s="89">
        <v>0</v>
      </c>
      <c r="U12" s="90">
        <v>3347.5099999999998</v>
      </c>
      <c r="V12" s="91"/>
      <c r="W12" s="89"/>
      <c r="X12" s="90"/>
      <c r="Y12" s="91"/>
      <c r="Z12" s="89"/>
      <c r="AA12" s="90"/>
      <c r="AB12" s="91">
        <v>46800</v>
      </c>
      <c r="AC12" s="89">
        <v>0</v>
      </c>
      <c r="AD12" s="90">
        <v>53845.57</v>
      </c>
      <c r="AE12" s="91">
        <v>26020</v>
      </c>
      <c r="AF12" s="89">
        <v>0</v>
      </c>
      <c r="AG12" s="90">
        <v>36187.21</v>
      </c>
      <c r="AH12" s="91"/>
      <c r="AI12" s="89"/>
      <c r="AJ12" s="90"/>
      <c r="AK12" s="91">
        <v>2200</v>
      </c>
      <c r="AL12" s="89">
        <v>0</v>
      </c>
      <c r="AM12" s="90">
        <v>5329.29</v>
      </c>
      <c r="AN12" s="91">
        <v>0</v>
      </c>
      <c r="AO12" s="89">
        <v>0</v>
      </c>
      <c r="AP12" s="90">
        <v>30.87</v>
      </c>
      <c r="AQ12" s="91">
        <v>150</v>
      </c>
      <c r="AR12" s="89">
        <v>0</v>
      </c>
      <c r="AS12" s="90">
        <v>150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161120.5</v>
      </c>
      <c r="BW12" s="77">
        <f t="shared" si="1"/>
        <v>0</v>
      </c>
      <c r="BX12" s="79">
        <f t="shared" si="2"/>
        <v>206505.43</v>
      </c>
    </row>
    <row r="13" spans="2:76" ht="15">
      <c r="B13" s="13">
        <v>104</v>
      </c>
      <c r="C13" s="25" t="s">
        <v>19</v>
      </c>
      <c r="D13" s="88">
        <v>17170</v>
      </c>
      <c r="E13" s="89">
        <v>0</v>
      </c>
      <c r="F13" s="90">
        <v>49147.56</v>
      </c>
      <c r="G13" s="88"/>
      <c r="H13" s="89"/>
      <c r="I13" s="90"/>
      <c r="J13" s="97">
        <v>0</v>
      </c>
      <c r="K13" s="89">
        <v>0</v>
      </c>
      <c r="L13" s="101">
        <v>1200</v>
      </c>
      <c r="M13" s="91">
        <v>8900</v>
      </c>
      <c r="N13" s="89">
        <v>0</v>
      </c>
      <c r="O13" s="90">
        <v>14425</v>
      </c>
      <c r="P13" s="91">
        <v>1500</v>
      </c>
      <c r="Q13" s="89">
        <v>0</v>
      </c>
      <c r="R13" s="90">
        <v>1500</v>
      </c>
      <c r="S13" s="91">
        <v>800</v>
      </c>
      <c r="T13" s="89">
        <v>0</v>
      </c>
      <c r="U13" s="90">
        <v>800</v>
      </c>
      <c r="V13" s="91">
        <v>5050</v>
      </c>
      <c r="W13" s="89">
        <v>0</v>
      </c>
      <c r="X13" s="90">
        <v>6650</v>
      </c>
      <c r="Y13" s="91"/>
      <c r="Z13" s="89"/>
      <c r="AA13" s="90"/>
      <c r="AB13" s="91">
        <v>3650</v>
      </c>
      <c r="AC13" s="89">
        <v>0</v>
      </c>
      <c r="AD13" s="90">
        <v>3898.5699999999997</v>
      </c>
      <c r="AE13" s="91"/>
      <c r="AF13" s="89"/>
      <c r="AG13" s="90"/>
      <c r="AH13" s="91">
        <v>250</v>
      </c>
      <c r="AI13" s="89">
        <v>0</v>
      </c>
      <c r="AJ13" s="90">
        <v>250</v>
      </c>
      <c r="AK13" s="91">
        <v>20700</v>
      </c>
      <c r="AL13" s="89">
        <v>0</v>
      </c>
      <c r="AM13" s="90">
        <v>22546.1</v>
      </c>
      <c r="AN13" s="91">
        <v>100</v>
      </c>
      <c r="AO13" s="89">
        <v>0</v>
      </c>
      <c r="AP13" s="90">
        <v>100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58120</v>
      </c>
      <c r="BW13" s="77">
        <f t="shared" si="1"/>
        <v>0</v>
      </c>
      <c r="BX13" s="79">
        <f t="shared" si="2"/>
        <v>100517.23000000001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550</v>
      </c>
      <c r="AR16" s="89">
        <v>0</v>
      </c>
      <c r="AS16" s="101">
        <v>824.59</v>
      </c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8650</v>
      </c>
      <c r="BM16" s="89">
        <v>0</v>
      </c>
      <c r="BN16" s="90">
        <v>12946.97</v>
      </c>
      <c r="BO16" s="91"/>
      <c r="BP16" s="89"/>
      <c r="BQ16" s="90"/>
      <c r="BR16" s="97"/>
      <c r="BS16" s="89"/>
      <c r="BT16" s="101"/>
      <c r="BU16" s="76"/>
      <c r="BV16" s="85">
        <f t="shared" si="0"/>
        <v>9200</v>
      </c>
      <c r="BW16" s="77">
        <f t="shared" si="1"/>
        <v>0</v>
      </c>
      <c r="BX16" s="79">
        <f t="shared" si="2"/>
        <v>13771.56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6650</v>
      </c>
      <c r="E19" s="89">
        <v>0</v>
      </c>
      <c r="F19" s="90">
        <v>6650</v>
      </c>
      <c r="G19" s="88"/>
      <c r="H19" s="89"/>
      <c r="I19" s="90"/>
      <c r="J19" s="97"/>
      <c r="K19" s="89"/>
      <c r="L19" s="101"/>
      <c r="M19" s="97">
        <v>1300</v>
      </c>
      <c r="N19" s="89">
        <v>0</v>
      </c>
      <c r="O19" s="101">
        <v>1300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750</v>
      </c>
      <c r="AF19" s="89">
        <v>0</v>
      </c>
      <c r="AG19" s="101">
        <v>750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5204.26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13904.26</v>
      </c>
      <c r="BW19" s="77">
        <f t="shared" si="1"/>
        <v>0</v>
      </c>
      <c r="BX19" s="79">
        <f t="shared" si="2"/>
        <v>8700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177170</v>
      </c>
      <c r="E20" s="78">
        <f t="shared" si="3"/>
        <v>0</v>
      </c>
      <c r="F20" s="79">
        <f t="shared" si="3"/>
        <v>240024.25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0.5</v>
      </c>
      <c r="K20" s="78">
        <f t="shared" si="3"/>
        <v>0</v>
      </c>
      <c r="L20" s="77">
        <f t="shared" si="3"/>
        <v>1200.5</v>
      </c>
      <c r="M20" s="98">
        <f t="shared" si="3"/>
        <v>15850</v>
      </c>
      <c r="N20" s="78">
        <f t="shared" si="3"/>
        <v>0</v>
      </c>
      <c r="O20" s="77">
        <f t="shared" si="3"/>
        <v>23609.690000000002</v>
      </c>
      <c r="P20" s="98">
        <f t="shared" si="3"/>
        <v>1500</v>
      </c>
      <c r="Q20" s="78">
        <f t="shared" si="3"/>
        <v>0</v>
      </c>
      <c r="R20" s="77">
        <f t="shared" si="3"/>
        <v>1500</v>
      </c>
      <c r="S20" s="98">
        <f t="shared" si="3"/>
        <v>3700</v>
      </c>
      <c r="T20" s="78">
        <f t="shared" si="3"/>
        <v>0</v>
      </c>
      <c r="U20" s="77">
        <f t="shared" si="3"/>
        <v>4147.51</v>
      </c>
      <c r="V20" s="98">
        <f t="shared" si="3"/>
        <v>5050</v>
      </c>
      <c r="W20" s="78">
        <f t="shared" si="3"/>
        <v>0</v>
      </c>
      <c r="X20" s="77">
        <f t="shared" si="3"/>
        <v>6650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50450</v>
      </c>
      <c r="AC20" s="78">
        <f t="shared" si="3"/>
        <v>0</v>
      </c>
      <c r="AD20" s="77">
        <f t="shared" si="3"/>
        <v>57744.14</v>
      </c>
      <c r="AE20" s="98">
        <f t="shared" si="3"/>
        <v>55420</v>
      </c>
      <c r="AF20" s="78">
        <f t="shared" si="3"/>
        <v>0</v>
      </c>
      <c r="AG20" s="77">
        <f t="shared" si="3"/>
        <v>67710.7</v>
      </c>
      <c r="AH20" s="98">
        <f t="shared" si="3"/>
        <v>250</v>
      </c>
      <c r="AI20" s="78">
        <f t="shared" si="3"/>
        <v>0</v>
      </c>
      <c r="AJ20" s="77">
        <f t="shared" si="3"/>
        <v>250</v>
      </c>
      <c r="AK20" s="98">
        <f t="shared" si="3"/>
        <v>22900</v>
      </c>
      <c r="AL20" s="78">
        <f t="shared" si="3"/>
        <v>0</v>
      </c>
      <c r="AM20" s="77">
        <f t="shared" si="3"/>
        <v>27875.39</v>
      </c>
      <c r="AN20" s="98">
        <f t="shared" si="3"/>
        <v>100</v>
      </c>
      <c r="AO20" s="78">
        <f t="shared" si="3"/>
        <v>0</v>
      </c>
      <c r="AP20" s="77">
        <f t="shared" si="3"/>
        <v>130.87</v>
      </c>
      <c r="AQ20" s="98">
        <f t="shared" si="3"/>
        <v>700</v>
      </c>
      <c r="AR20" s="78">
        <f t="shared" si="3"/>
        <v>0</v>
      </c>
      <c r="AS20" s="77">
        <f t="shared" si="3"/>
        <v>974.59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5204.26</v>
      </c>
      <c r="BJ20" s="78">
        <f t="shared" si="3"/>
        <v>0</v>
      </c>
      <c r="BK20" s="77">
        <f t="shared" si="3"/>
        <v>0</v>
      </c>
      <c r="BL20" s="98">
        <f t="shared" si="3"/>
        <v>8650</v>
      </c>
      <c r="BM20" s="78">
        <f t="shared" si="3"/>
        <v>0</v>
      </c>
      <c r="BN20" s="77">
        <f t="shared" si="3"/>
        <v>12946.97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346944.76</v>
      </c>
      <c r="BW20" s="77">
        <f>BW10+BW11+BW12+BW13+BW14+BW15+BW16+BW17+BW18+BW19</f>
        <v>0</v>
      </c>
      <c r="BX20" s="95">
        <f>BX10+BX11+BX12+BX13+BX14+BX15+BX16+BX17+BX18+BX19</f>
        <v>444764.6099999999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101000</v>
      </c>
      <c r="E24" s="89">
        <v>0</v>
      </c>
      <c r="F24" s="90">
        <v>180027.57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1000</v>
      </c>
      <c r="AF24" s="89">
        <v>0</v>
      </c>
      <c r="AG24" s="101">
        <v>1610</v>
      </c>
      <c r="AH24" s="97"/>
      <c r="AI24" s="89"/>
      <c r="AJ24" s="101"/>
      <c r="AK24" s="97">
        <v>1000</v>
      </c>
      <c r="AL24" s="89">
        <v>0</v>
      </c>
      <c r="AM24" s="101">
        <v>1000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103000</v>
      </c>
      <c r="BW24" s="77">
        <f t="shared" si="4"/>
        <v>0</v>
      </c>
      <c r="BX24" s="79">
        <f t="shared" si="4"/>
        <v>182637.57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101000</v>
      </c>
      <c r="E28" s="78">
        <f t="shared" si="5"/>
        <v>0</v>
      </c>
      <c r="F28" s="79">
        <f t="shared" si="5"/>
        <v>180027.57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1000</v>
      </c>
      <c r="AF28" s="78">
        <f t="shared" si="5"/>
        <v>0</v>
      </c>
      <c r="AG28" s="77">
        <f t="shared" si="5"/>
        <v>1610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</v>
      </c>
      <c r="AL28" s="78">
        <f t="shared" si="6"/>
        <v>0</v>
      </c>
      <c r="AM28" s="77">
        <f t="shared" si="6"/>
        <v>1000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103000</v>
      </c>
      <c r="BW28" s="77">
        <f>BW23+BW24+BW25+BW26+BW27</f>
        <v>0</v>
      </c>
      <c r="BX28" s="95">
        <f>BX23+BX24+BX25+BX26+BX27</f>
        <v>182637.57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11450</v>
      </c>
      <c r="BM40" s="89">
        <v>0</v>
      </c>
      <c r="BN40" s="101">
        <v>13241.27</v>
      </c>
      <c r="BO40" s="97"/>
      <c r="BP40" s="89"/>
      <c r="BQ40" s="101"/>
      <c r="BR40" s="97"/>
      <c r="BS40" s="89"/>
      <c r="BT40" s="101"/>
      <c r="BU40" s="76"/>
      <c r="BV40" s="85">
        <f t="shared" si="10"/>
        <v>11450</v>
      </c>
      <c r="BW40" s="77">
        <f t="shared" si="10"/>
        <v>0</v>
      </c>
      <c r="BX40" s="79">
        <f t="shared" si="10"/>
        <v>13241.27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11450</v>
      </c>
      <c r="BM42" s="78">
        <f t="shared" si="12"/>
        <v>0</v>
      </c>
      <c r="BN42" s="77">
        <f t="shared" si="12"/>
        <v>13241.27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11450</v>
      </c>
      <c r="BW42" s="77">
        <f>BW38+BW39+BW40+BW41</f>
        <v>0</v>
      </c>
      <c r="BX42" s="95">
        <f>BX38+BX39+BX40+BX41</f>
        <v>13241.27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103500</v>
      </c>
      <c r="BS49" s="89">
        <v>0</v>
      </c>
      <c r="BT49" s="101">
        <v>153050.36</v>
      </c>
      <c r="BU49" s="76"/>
      <c r="BV49" s="85">
        <f aca="true" t="shared" si="15" ref="BV49:BX50">D49+G49+J49+M49+P49+S49+V49+Y49+AB49+AE49+AH49+AK49+AN49+AQ49+AT49+AW49+AZ49+BC49+BF49+BI49+BL49+BO49+BR49</f>
        <v>103500</v>
      </c>
      <c r="BW49" s="77">
        <f t="shared" si="15"/>
        <v>0</v>
      </c>
      <c r="BX49" s="79">
        <f t="shared" si="15"/>
        <v>153050.36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</v>
      </c>
      <c r="BS50" s="89">
        <v>0</v>
      </c>
      <c r="BT50" s="101">
        <v>64367.060000000005</v>
      </c>
      <c r="BU50" s="76"/>
      <c r="BV50" s="85">
        <f t="shared" si="15"/>
        <v>60000</v>
      </c>
      <c r="BW50" s="77">
        <f t="shared" si="15"/>
        <v>0</v>
      </c>
      <c r="BX50" s="79">
        <f t="shared" si="15"/>
        <v>64367.060000000005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163500</v>
      </c>
      <c r="BS51" s="78">
        <f>BS49+BS50</f>
        <v>0</v>
      </c>
      <c r="BT51" s="77">
        <f>BT49+BT50</f>
        <v>217417.41999999998</v>
      </c>
      <c r="BU51" s="85"/>
      <c r="BV51" s="85">
        <f>BV49+BV50</f>
        <v>163500</v>
      </c>
      <c r="BW51" s="77">
        <f>BW49+BW50</f>
        <v>0</v>
      </c>
      <c r="BX51" s="95">
        <f>BX49+BX50</f>
        <v>217417.41999999998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278170</v>
      </c>
      <c r="E53" s="86">
        <f t="shared" si="18"/>
        <v>0</v>
      </c>
      <c r="F53" s="86">
        <f t="shared" si="18"/>
        <v>420051.82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0.5</v>
      </c>
      <c r="K53" s="86">
        <f t="shared" si="18"/>
        <v>0</v>
      </c>
      <c r="L53" s="86">
        <f t="shared" si="18"/>
        <v>1200.5</v>
      </c>
      <c r="M53" s="86">
        <f t="shared" si="18"/>
        <v>15850</v>
      </c>
      <c r="N53" s="86">
        <f t="shared" si="18"/>
        <v>0</v>
      </c>
      <c r="O53" s="86">
        <f t="shared" si="18"/>
        <v>23609.690000000002</v>
      </c>
      <c r="P53" s="86">
        <f t="shared" si="18"/>
        <v>1500</v>
      </c>
      <c r="Q53" s="86">
        <f t="shared" si="18"/>
        <v>0</v>
      </c>
      <c r="R53" s="86">
        <f t="shared" si="18"/>
        <v>1500</v>
      </c>
      <c r="S53" s="86">
        <f t="shared" si="18"/>
        <v>3700</v>
      </c>
      <c r="T53" s="86">
        <f t="shared" si="18"/>
        <v>0</v>
      </c>
      <c r="U53" s="86">
        <f t="shared" si="18"/>
        <v>4147.51</v>
      </c>
      <c r="V53" s="86">
        <f t="shared" si="18"/>
        <v>5050</v>
      </c>
      <c r="W53" s="86">
        <f t="shared" si="18"/>
        <v>0</v>
      </c>
      <c r="X53" s="86">
        <f t="shared" si="18"/>
        <v>6650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50450</v>
      </c>
      <c r="AC53" s="86">
        <f t="shared" si="18"/>
        <v>0</v>
      </c>
      <c r="AD53" s="86">
        <f t="shared" si="18"/>
        <v>57744.14</v>
      </c>
      <c r="AE53" s="86">
        <f t="shared" si="18"/>
        <v>56420</v>
      </c>
      <c r="AF53" s="86">
        <f t="shared" si="18"/>
        <v>0</v>
      </c>
      <c r="AG53" s="86">
        <f t="shared" si="18"/>
        <v>69320.7</v>
      </c>
      <c r="AH53" s="86">
        <f t="shared" si="18"/>
        <v>250</v>
      </c>
      <c r="AI53" s="86">
        <f t="shared" si="18"/>
        <v>0</v>
      </c>
      <c r="AJ53" s="86">
        <f aca="true" t="shared" si="19" ref="AJ53:BT53">AJ20+AJ28+AJ35+AJ42+AJ46+AJ51</f>
        <v>250</v>
      </c>
      <c r="AK53" s="86">
        <f t="shared" si="19"/>
        <v>23900</v>
      </c>
      <c r="AL53" s="86">
        <f t="shared" si="19"/>
        <v>0</v>
      </c>
      <c r="AM53" s="86">
        <f t="shared" si="19"/>
        <v>28875.39</v>
      </c>
      <c r="AN53" s="86">
        <f t="shared" si="19"/>
        <v>100</v>
      </c>
      <c r="AO53" s="86">
        <f t="shared" si="19"/>
        <v>0</v>
      </c>
      <c r="AP53" s="86">
        <f t="shared" si="19"/>
        <v>130.87</v>
      </c>
      <c r="AQ53" s="86">
        <f t="shared" si="19"/>
        <v>700</v>
      </c>
      <c r="AR53" s="86">
        <f t="shared" si="19"/>
        <v>0</v>
      </c>
      <c r="AS53" s="86">
        <f t="shared" si="19"/>
        <v>974.59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5204.26</v>
      </c>
      <c r="BJ53" s="86">
        <f t="shared" si="19"/>
        <v>0</v>
      </c>
      <c r="BK53" s="86">
        <f t="shared" si="19"/>
        <v>0</v>
      </c>
      <c r="BL53" s="86">
        <f t="shared" si="19"/>
        <v>20100</v>
      </c>
      <c r="BM53" s="86">
        <f t="shared" si="19"/>
        <v>0</v>
      </c>
      <c r="BN53" s="86">
        <f t="shared" si="19"/>
        <v>26188.239999999998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163500</v>
      </c>
      <c r="BS53" s="86">
        <f t="shared" si="19"/>
        <v>0</v>
      </c>
      <c r="BT53" s="86">
        <f t="shared" si="19"/>
        <v>217417.41999999998</v>
      </c>
      <c r="BU53" s="86">
        <f>BU8</f>
        <v>0</v>
      </c>
      <c r="BV53" s="102">
        <f>BV8+BV20+BV28+BV35+BV42+BV46+BV51</f>
        <v>624894.76</v>
      </c>
      <c r="BW53" s="87">
        <f>BW20+BW28+BW35+BW42+BW46+BW51</f>
        <v>0</v>
      </c>
      <c r="BX53" s="87">
        <f>BX20+BX28+BX35+BX42+BX46+BX51</f>
        <v>858060.8699999999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69907.26000000001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96307.26000000001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5692.74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8292.74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77750</v>
      </c>
      <c r="E12" s="89">
        <v>0</v>
      </c>
      <c r="F12" s="90"/>
      <c r="G12" s="88"/>
      <c r="H12" s="89"/>
      <c r="I12" s="90"/>
      <c r="J12" s="97">
        <v>0.5</v>
      </c>
      <c r="K12" s="89">
        <v>0</v>
      </c>
      <c r="L12" s="101"/>
      <c r="M12" s="91">
        <v>5300</v>
      </c>
      <c r="N12" s="89">
        <v>0</v>
      </c>
      <c r="O12" s="90"/>
      <c r="P12" s="91"/>
      <c r="Q12" s="89"/>
      <c r="R12" s="90"/>
      <c r="S12" s="91">
        <v>2900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46800</v>
      </c>
      <c r="AC12" s="89">
        <v>0</v>
      </c>
      <c r="AD12" s="90"/>
      <c r="AE12" s="91">
        <v>26020</v>
      </c>
      <c r="AF12" s="89">
        <v>0</v>
      </c>
      <c r="AG12" s="90"/>
      <c r="AH12" s="91"/>
      <c r="AI12" s="89"/>
      <c r="AJ12" s="90"/>
      <c r="AK12" s="91">
        <v>2200</v>
      </c>
      <c r="AL12" s="89">
        <v>0</v>
      </c>
      <c r="AM12" s="90"/>
      <c r="AN12" s="91">
        <v>0</v>
      </c>
      <c r="AO12" s="89">
        <v>0</v>
      </c>
      <c r="AP12" s="90"/>
      <c r="AQ12" s="91">
        <v>150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161120.5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17170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8900</v>
      </c>
      <c r="N13" s="89">
        <v>0</v>
      </c>
      <c r="O13" s="90"/>
      <c r="P13" s="91">
        <v>1500</v>
      </c>
      <c r="Q13" s="89">
        <v>0</v>
      </c>
      <c r="R13" s="90"/>
      <c r="S13" s="91">
        <v>800</v>
      </c>
      <c r="T13" s="89">
        <v>0</v>
      </c>
      <c r="U13" s="90"/>
      <c r="V13" s="91">
        <v>5050</v>
      </c>
      <c r="W13" s="89">
        <v>0</v>
      </c>
      <c r="X13" s="90"/>
      <c r="Y13" s="91"/>
      <c r="Z13" s="89"/>
      <c r="AA13" s="90"/>
      <c r="AB13" s="91">
        <v>3650</v>
      </c>
      <c r="AC13" s="89">
        <v>0</v>
      </c>
      <c r="AD13" s="90"/>
      <c r="AE13" s="91"/>
      <c r="AF13" s="89"/>
      <c r="AG13" s="90"/>
      <c r="AH13" s="91">
        <v>250</v>
      </c>
      <c r="AI13" s="89">
        <v>0</v>
      </c>
      <c r="AJ13" s="90"/>
      <c r="AK13" s="91">
        <v>20700</v>
      </c>
      <c r="AL13" s="89">
        <v>0</v>
      </c>
      <c r="AM13" s="90"/>
      <c r="AN13" s="91">
        <v>100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58120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550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8350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6650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1300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750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5204.26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13904.26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177170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0.5</v>
      </c>
      <c r="K20" s="78">
        <f t="shared" si="1"/>
        <v>0</v>
      </c>
      <c r="L20" s="77">
        <f t="shared" si="1"/>
        <v>0</v>
      </c>
      <c r="M20" s="98">
        <f t="shared" si="1"/>
        <v>15850</v>
      </c>
      <c r="N20" s="78">
        <f t="shared" si="1"/>
        <v>0</v>
      </c>
      <c r="O20" s="77">
        <f t="shared" si="1"/>
        <v>0</v>
      </c>
      <c r="P20" s="98">
        <f t="shared" si="1"/>
        <v>1500</v>
      </c>
      <c r="Q20" s="78">
        <f t="shared" si="1"/>
        <v>0</v>
      </c>
      <c r="R20" s="77">
        <f t="shared" si="1"/>
        <v>0</v>
      </c>
      <c r="S20" s="98">
        <f t="shared" si="1"/>
        <v>3700</v>
      </c>
      <c r="T20" s="78">
        <f t="shared" si="1"/>
        <v>0</v>
      </c>
      <c r="U20" s="77">
        <f t="shared" si="1"/>
        <v>0</v>
      </c>
      <c r="V20" s="98">
        <f t="shared" si="1"/>
        <v>5050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50450</v>
      </c>
      <c r="AC20" s="78">
        <f t="shared" si="1"/>
        <v>0</v>
      </c>
      <c r="AD20" s="77">
        <f t="shared" si="1"/>
        <v>0</v>
      </c>
      <c r="AE20" s="98">
        <f t="shared" si="1"/>
        <v>55420</v>
      </c>
      <c r="AF20" s="78">
        <f t="shared" si="1"/>
        <v>0</v>
      </c>
      <c r="AG20" s="77">
        <f t="shared" si="1"/>
        <v>0</v>
      </c>
      <c r="AH20" s="98">
        <f t="shared" si="1"/>
        <v>250</v>
      </c>
      <c r="AI20" s="78">
        <f t="shared" si="1"/>
        <v>0</v>
      </c>
      <c r="AJ20" s="77">
        <f t="shared" si="1"/>
        <v>0</v>
      </c>
      <c r="AK20" s="98">
        <f t="shared" si="1"/>
        <v>22900</v>
      </c>
      <c r="AL20" s="78">
        <f t="shared" si="1"/>
        <v>0</v>
      </c>
      <c r="AM20" s="77">
        <f t="shared" si="1"/>
        <v>0</v>
      </c>
      <c r="AN20" s="98">
        <f t="shared" si="1"/>
        <v>100</v>
      </c>
      <c r="AO20" s="78">
        <f t="shared" si="1"/>
        <v>0</v>
      </c>
      <c r="AP20" s="77">
        <f t="shared" si="1"/>
        <v>0</v>
      </c>
      <c r="AQ20" s="98">
        <f t="shared" si="1"/>
        <v>700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5204.26</v>
      </c>
      <c r="BJ20" s="78">
        <f t="shared" si="1"/>
        <v>0</v>
      </c>
      <c r="BK20" s="77">
        <f t="shared" si="1"/>
        <v>0</v>
      </c>
      <c r="BL20" s="98">
        <f t="shared" si="1"/>
        <v>8350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346644.76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51000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</v>
      </c>
      <c r="AF24" s="89">
        <v>0</v>
      </c>
      <c r="AG24" s="101"/>
      <c r="AH24" s="97"/>
      <c r="AI24" s="89"/>
      <c r="AJ24" s="101"/>
      <c r="AK24" s="97">
        <v>1000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11750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11750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11750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11750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</v>
      </c>
      <c r="BS50" s="89">
        <v>0</v>
      </c>
      <c r="BT50" s="101"/>
      <c r="BU50" s="76"/>
      <c r="BV50" s="85">
        <f t="shared" si="9"/>
        <v>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163500</v>
      </c>
      <c r="BS51" s="78">
        <f>BS49+BS50</f>
        <v>0</v>
      </c>
      <c r="BT51" s="77">
        <f>BT49+BT50</f>
        <v>0</v>
      </c>
      <c r="BU51" s="85"/>
      <c r="BV51" s="85">
        <f>BV49+BV50</f>
        <v>163500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228170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0.5</v>
      </c>
      <c r="K53" s="86">
        <f t="shared" si="11"/>
        <v>0</v>
      </c>
      <c r="L53" s="86">
        <f t="shared" si="11"/>
        <v>0</v>
      </c>
      <c r="M53" s="86">
        <f t="shared" si="11"/>
        <v>15850</v>
      </c>
      <c r="N53" s="86">
        <f t="shared" si="11"/>
        <v>0</v>
      </c>
      <c r="O53" s="86">
        <f t="shared" si="11"/>
        <v>0</v>
      </c>
      <c r="P53" s="86">
        <f t="shared" si="11"/>
        <v>1500</v>
      </c>
      <c r="Q53" s="86">
        <f t="shared" si="11"/>
        <v>0</v>
      </c>
      <c r="R53" s="86">
        <f t="shared" si="11"/>
        <v>0</v>
      </c>
      <c r="S53" s="86">
        <f t="shared" si="11"/>
        <v>3700</v>
      </c>
      <c r="T53" s="86">
        <f t="shared" si="11"/>
        <v>0</v>
      </c>
      <c r="U53" s="86">
        <f t="shared" si="11"/>
        <v>0</v>
      </c>
      <c r="V53" s="86">
        <f t="shared" si="11"/>
        <v>5050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50450</v>
      </c>
      <c r="AC53" s="86">
        <f t="shared" si="11"/>
        <v>0</v>
      </c>
      <c r="AD53" s="86">
        <f t="shared" si="11"/>
        <v>0</v>
      </c>
      <c r="AE53" s="86">
        <f t="shared" si="11"/>
        <v>56420</v>
      </c>
      <c r="AF53" s="86">
        <f t="shared" si="11"/>
        <v>0</v>
      </c>
      <c r="AG53" s="86">
        <f t="shared" si="11"/>
        <v>0</v>
      </c>
      <c r="AH53" s="86">
        <f t="shared" si="11"/>
        <v>250</v>
      </c>
      <c r="AI53" s="86">
        <f t="shared" si="11"/>
        <v>0</v>
      </c>
      <c r="AJ53" s="86">
        <f t="shared" si="11"/>
        <v>0</v>
      </c>
      <c r="AK53" s="86">
        <f t="shared" si="11"/>
        <v>23900</v>
      </c>
      <c r="AL53" s="86">
        <f t="shared" si="11"/>
        <v>0</v>
      </c>
      <c r="AM53" s="86">
        <f t="shared" si="11"/>
        <v>0</v>
      </c>
      <c r="AN53" s="86">
        <f t="shared" si="11"/>
        <v>100</v>
      </c>
      <c r="AO53" s="86">
        <f t="shared" si="11"/>
        <v>0</v>
      </c>
      <c r="AP53" s="86">
        <f t="shared" si="11"/>
        <v>0</v>
      </c>
      <c r="AQ53" s="86">
        <f t="shared" si="11"/>
        <v>700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5204.26</v>
      </c>
      <c r="BJ53" s="86">
        <f t="shared" si="11"/>
        <v>0</v>
      </c>
      <c r="BK53" s="86">
        <f t="shared" si="11"/>
        <v>0</v>
      </c>
      <c r="BL53" s="86">
        <f t="shared" si="11"/>
        <v>20100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574894.76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69907.26000000001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96307.26000000001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5692.74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8292.74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77750</v>
      </c>
      <c r="E12" s="89">
        <v>0</v>
      </c>
      <c r="F12" s="90"/>
      <c r="G12" s="88"/>
      <c r="H12" s="89"/>
      <c r="I12" s="90"/>
      <c r="J12" s="97">
        <v>0.5</v>
      </c>
      <c r="K12" s="89">
        <v>0</v>
      </c>
      <c r="L12" s="101"/>
      <c r="M12" s="91">
        <v>5300</v>
      </c>
      <c r="N12" s="89">
        <v>0</v>
      </c>
      <c r="O12" s="90"/>
      <c r="P12" s="91"/>
      <c r="Q12" s="89"/>
      <c r="R12" s="90"/>
      <c r="S12" s="91">
        <v>2900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46800</v>
      </c>
      <c r="AC12" s="89">
        <v>0</v>
      </c>
      <c r="AD12" s="90"/>
      <c r="AE12" s="91">
        <v>26020</v>
      </c>
      <c r="AF12" s="89">
        <v>0</v>
      </c>
      <c r="AG12" s="90"/>
      <c r="AH12" s="91"/>
      <c r="AI12" s="89"/>
      <c r="AJ12" s="90"/>
      <c r="AK12" s="91">
        <v>2200</v>
      </c>
      <c r="AL12" s="89">
        <v>0</v>
      </c>
      <c r="AM12" s="90"/>
      <c r="AN12" s="91">
        <v>0</v>
      </c>
      <c r="AO12" s="89">
        <v>0</v>
      </c>
      <c r="AP12" s="90"/>
      <c r="AQ12" s="91">
        <v>150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161120.5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17170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8900</v>
      </c>
      <c r="N13" s="89">
        <v>0</v>
      </c>
      <c r="O13" s="90"/>
      <c r="P13" s="91">
        <v>1500</v>
      </c>
      <c r="Q13" s="89">
        <v>0</v>
      </c>
      <c r="R13" s="90"/>
      <c r="S13" s="91">
        <v>800</v>
      </c>
      <c r="T13" s="89">
        <v>0</v>
      </c>
      <c r="U13" s="90"/>
      <c r="V13" s="91">
        <v>5050</v>
      </c>
      <c r="W13" s="89">
        <v>0</v>
      </c>
      <c r="X13" s="90"/>
      <c r="Y13" s="91"/>
      <c r="Z13" s="89"/>
      <c r="AA13" s="90"/>
      <c r="AB13" s="91">
        <v>3650</v>
      </c>
      <c r="AC13" s="89">
        <v>0</v>
      </c>
      <c r="AD13" s="90"/>
      <c r="AE13" s="91"/>
      <c r="AF13" s="89"/>
      <c r="AG13" s="90"/>
      <c r="AH13" s="91">
        <v>250</v>
      </c>
      <c r="AI13" s="89">
        <v>0</v>
      </c>
      <c r="AJ13" s="90"/>
      <c r="AK13" s="91">
        <v>20700</v>
      </c>
      <c r="AL13" s="89">
        <v>0</v>
      </c>
      <c r="AM13" s="90"/>
      <c r="AN13" s="91">
        <v>100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58120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550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6650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1300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750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5204.26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13904.26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177170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0.5</v>
      </c>
      <c r="K20" s="78">
        <f t="shared" si="1"/>
        <v>0</v>
      </c>
      <c r="L20" s="77">
        <f t="shared" si="1"/>
        <v>0</v>
      </c>
      <c r="M20" s="98">
        <f t="shared" si="1"/>
        <v>15850</v>
      </c>
      <c r="N20" s="78">
        <f t="shared" si="1"/>
        <v>0</v>
      </c>
      <c r="O20" s="77">
        <f t="shared" si="1"/>
        <v>0</v>
      </c>
      <c r="P20" s="98">
        <f t="shared" si="1"/>
        <v>1500</v>
      </c>
      <c r="Q20" s="78">
        <f t="shared" si="1"/>
        <v>0</v>
      </c>
      <c r="R20" s="77">
        <f t="shared" si="1"/>
        <v>0</v>
      </c>
      <c r="S20" s="98">
        <f t="shared" si="1"/>
        <v>3700</v>
      </c>
      <c r="T20" s="78">
        <f t="shared" si="1"/>
        <v>0</v>
      </c>
      <c r="U20" s="77">
        <f t="shared" si="1"/>
        <v>0</v>
      </c>
      <c r="V20" s="98">
        <f t="shared" si="1"/>
        <v>5050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50450</v>
      </c>
      <c r="AC20" s="78">
        <f t="shared" si="1"/>
        <v>0</v>
      </c>
      <c r="AD20" s="77">
        <f t="shared" si="1"/>
        <v>0</v>
      </c>
      <c r="AE20" s="98">
        <f t="shared" si="1"/>
        <v>55420</v>
      </c>
      <c r="AF20" s="78">
        <f t="shared" si="1"/>
        <v>0</v>
      </c>
      <c r="AG20" s="77">
        <f t="shared" si="1"/>
        <v>0</v>
      </c>
      <c r="AH20" s="98">
        <f t="shared" si="1"/>
        <v>250</v>
      </c>
      <c r="AI20" s="78">
        <f t="shared" si="1"/>
        <v>0</v>
      </c>
      <c r="AJ20" s="77">
        <f t="shared" si="1"/>
        <v>0</v>
      </c>
      <c r="AK20" s="98">
        <f t="shared" si="1"/>
        <v>22900</v>
      </c>
      <c r="AL20" s="78">
        <f t="shared" si="1"/>
        <v>0</v>
      </c>
      <c r="AM20" s="77">
        <f t="shared" si="1"/>
        <v>0</v>
      </c>
      <c r="AN20" s="98">
        <f t="shared" si="1"/>
        <v>100</v>
      </c>
      <c r="AO20" s="78">
        <f t="shared" si="1"/>
        <v>0</v>
      </c>
      <c r="AP20" s="77">
        <f t="shared" si="1"/>
        <v>0</v>
      </c>
      <c r="AQ20" s="98">
        <f t="shared" si="1"/>
        <v>700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5204.26</v>
      </c>
      <c r="BJ20" s="78">
        <f t="shared" si="1"/>
        <v>0</v>
      </c>
      <c r="BK20" s="77">
        <f t="shared" si="1"/>
        <v>0</v>
      </c>
      <c r="BL20" s="98">
        <f t="shared" si="1"/>
        <v>8000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346294.76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51000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</v>
      </c>
      <c r="AF24" s="89">
        <v>0</v>
      </c>
      <c r="AG24" s="101"/>
      <c r="AH24" s="97"/>
      <c r="AI24" s="89"/>
      <c r="AJ24" s="101"/>
      <c r="AK24" s="97">
        <v>1000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12100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12100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12100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60000</v>
      </c>
      <c r="BS50" s="89">
        <v>0</v>
      </c>
      <c r="BT50" s="101"/>
      <c r="BU50" s="76"/>
      <c r="BV50" s="85">
        <f t="shared" si="9"/>
        <v>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163500</v>
      </c>
      <c r="BS51" s="78">
        <f>BS49+BS50</f>
        <v>0</v>
      </c>
      <c r="BT51" s="77">
        <f>BT49+BT50</f>
        <v>0</v>
      </c>
      <c r="BU51" s="85"/>
      <c r="BV51" s="85">
        <f>BV49+BV50</f>
        <v>163500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228170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0.5</v>
      </c>
      <c r="K53" s="86">
        <f t="shared" si="11"/>
        <v>0</v>
      </c>
      <c r="L53" s="86">
        <f t="shared" si="11"/>
        <v>0</v>
      </c>
      <c r="M53" s="86">
        <f t="shared" si="11"/>
        <v>15850</v>
      </c>
      <c r="N53" s="86">
        <f t="shared" si="11"/>
        <v>0</v>
      </c>
      <c r="O53" s="86">
        <f t="shared" si="11"/>
        <v>0</v>
      </c>
      <c r="P53" s="86">
        <f t="shared" si="11"/>
        <v>1500</v>
      </c>
      <c r="Q53" s="86">
        <f t="shared" si="11"/>
        <v>0</v>
      </c>
      <c r="R53" s="86">
        <f t="shared" si="11"/>
        <v>0</v>
      </c>
      <c r="S53" s="86">
        <f t="shared" si="11"/>
        <v>3700</v>
      </c>
      <c r="T53" s="86">
        <f t="shared" si="11"/>
        <v>0</v>
      </c>
      <c r="U53" s="86">
        <f t="shared" si="11"/>
        <v>0</v>
      </c>
      <c r="V53" s="86">
        <f t="shared" si="11"/>
        <v>5050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50450</v>
      </c>
      <c r="AC53" s="86">
        <f t="shared" si="11"/>
        <v>0</v>
      </c>
      <c r="AD53" s="86">
        <f t="shared" si="11"/>
        <v>0</v>
      </c>
      <c r="AE53" s="86">
        <f t="shared" si="11"/>
        <v>56420</v>
      </c>
      <c r="AF53" s="86">
        <f t="shared" si="11"/>
        <v>0</v>
      </c>
      <c r="AG53" s="86">
        <f t="shared" si="11"/>
        <v>0</v>
      </c>
      <c r="AH53" s="86">
        <f t="shared" si="11"/>
        <v>250</v>
      </c>
      <c r="AI53" s="86">
        <f t="shared" si="11"/>
        <v>0</v>
      </c>
      <c r="AJ53" s="86">
        <f t="shared" si="11"/>
        <v>0</v>
      </c>
      <c r="AK53" s="86">
        <f t="shared" si="11"/>
        <v>23900</v>
      </c>
      <c r="AL53" s="86">
        <f t="shared" si="11"/>
        <v>0</v>
      </c>
      <c r="AM53" s="86">
        <f t="shared" si="11"/>
        <v>0</v>
      </c>
      <c r="AN53" s="86">
        <f t="shared" si="11"/>
        <v>100</v>
      </c>
      <c r="AO53" s="86">
        <f t="shared" si="11"/>
        <v>0</v>
      </c>
      <c r="AP53" s="86">
        <f t="shared" si="11"/>
        <v>0</v>
      </c>
      <c r="AQ53" s="86">
        <f t="shared" si="11"/>
        <v>700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5204.26</v>
      </c>
      <c r="BJ53" s="86">
        <f t="shared" si="11"/>
        <v>0</v>
      </c>
      <c r="BK53" s="86">
        <f t="shared" si="11"/>
        <v>0</v>
      </c>
      <c r="BL53" s="86">
        <f t="shared" si="11"/>
        <v>20100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574894.76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2021-01-15T14:30:59Z</dcterms:modified>
  <cp:category/>
  <cp:version/>
  <cp:contentType/>
  <cp:contentStatus/>
</cp:coreProperties>
</file>