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<sst xmlns="http://schemas.openxmlformats.org/spreadsheetml/2006/main" count="870" uniqueCount="151">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</sst>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725800.63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412500</v>
      </c>
      <c r="E10" s="45">
        <v>491495.31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151700</v>
      </c>
      <c r="E14" s="45">
        <v>151700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564200</v>
      </c>
      <c r="E16" s="51">
        <f>E10+E11+E12+E13+E14+E15</f>
        <v>643195.31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12432.82</v>
      </c>
      <c r="E18" s="45">
        <v>12432.82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12432.82</v>
      </c>
      <c r="E23" s="51">
        <f>E18+E19+E20+E21+E22</f>
        <v>12432.82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65900</v>
      </c>
      <c r="E25" s="45">
        <v>79247.02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59">
        <v>8500</v>
      </c>
      <c r="E29" s="50">
        <v>8505.9</v>
      </c>
    </row>
    <row r="30" spans="2:5" ht="15.75" thickBot="1">
      <c r="B30" s="16">
        <v>30000</v>
      </c>
      <c r="C30" s="15" t="s">
        <v>32</v>
      </c>
      <c r="D30" s="48">
        <f>D25+D26+D27+D28+D29</f>
        <v>74400</v>
      </c>
      <c r="E30" s="51">
        <f>E25+E26+E27+E28+E29</f>
        <v>87752.92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2118.11</v>
      </c>
    </row>
    <row r="34" spans="2:5" ht="15">
      <c r="B34" s="13">
        <v>40300</v>
      </c>
      <c r="C34" s="54" t="s">
        <v>37</v>
      </c>
      <c r="D34" s="60">
        <v>40000</v>
      </c>
      <c r="E34" s="45">
        <v>40000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11400</v>
      </c>
      <c r="E36" s="50">
        <v>11400</v>
      </c>
    </row>
    <row r="37" spans="2:5" ht="15.75" thickBot="1">
      <c r="B37" s="16">
        <v>40000</v>
      </c>
      <c r="C37" s="15" t="s">
        <v>40</v>
      </c>
      <c r="D37" s="48">
        <f>D32+D33+D34+D35+D36</f>
        <v>51400</v>
      </c>
      <c r="E37" s="51">
        <f>E32+E33+E34+E35+E36</f>
        <v>53518.11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8289.05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8289.05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100000</v>
      </c>
      <c r="E51" s="61">
        <v>100000</v>
      </c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100000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159500</v>
      </c>
      <c r="E54" s="45">
        <v>159500</v>
      </c>
    </row>
    <row r="55" spans="2:5" ht="15">
      <c r="B55" s="13">
        <v>90200</v>
      </c>
      <c r="C55" s="54" t="s">
        <v>62</v>
      </c>
      <c r="D55" s="60">
        <v>72500</v>
      </c>
      <c r="E55" s="61">
        <v>79136.91</v>
      </c>
    </row>
    <row r="56" spans="2:5" ht="15.75" thickBot="1">
      <c r="B56" s="16">
        <v>90000</v>
      </c>
      <c r="C56" s="15" t="s">
        <v>63</v>
      </c>
      <c r="D56" s="48">
        <f>D54+D55</f>
        <v>232000</v>
      </c>
      <c r="E56" s="51">
        <f>E54+E55</f>
        <v>238636.91</v>
      </c>
    </row>
    <row r="57" spans="2:5" ht="16.5" thickBot="1" thickTop="1">
      <c r="B57" s="110" t="s">
        <v>64</v>
      </c>
      <c r="C57" s="111"/>
      <c r="D57" s="52">
        <f>D16+D23+D30+D37+D43+D49+D52+D56</f>
        <v>1034432.82</v>
      </c>
      <c r="E57" s="55">
        <f>E16+E23+E30+E37+E43+E49+E52+E56</f>
        <v>1143825.12</v>
      </c>
    </row>
    <row r="58" spans="2:5" ht="16.5" thickBot="1" thickTop="1">
      <c r="B58" s="110" t="s">
        <v>65</v>
      </c>
      <c r="C58" s="111"/>
      <c r="D58" s="52">
        <f>D57+D5+D6+D7+D8</f>
        <v>1034432.82</v>
      </c>
      <c r="E58" s="55">
        <f>E57+E5+E6+E7+E8</f>
        <v>1869625.75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407700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151700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559400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11232.82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11232.82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64700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59">
        <v>8500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73200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100000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159500</v>
      </c>
      <c r="E54" s="45"/>
    </row>
    <row r="55" spans="2:5" ht="15">
      <c r="B55" s="13">
        <v>90200</v>
      </c>
      <c r="C55" s="54" t="s">
        <v>62</v>
      </c>
      <c r="D55" s="60">
        <v>72500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232000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980832.82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980832.82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407900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151700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559600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11232.82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11232.82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64700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59">
        <v>8500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73200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100000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159500</v>
      </c>
      <c r="E54" s="45"/>
    </row>
    <row r="55" spans="2:5" ht="15">
      <c r="B55" s="13">
        <v>90200</v>
      </c>
      <c r="C55" s="54" t="s">
        <v>62</v>
      </c>
      <c r="D55" s="60">
        <v>72500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232000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981032.82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981032.82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112598.99</v>
      </c>
      <c r="E10" s="88">
        <v>0</v>
      </c>
      <c r="F10" s="89">
        <v>129387.12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26500</v>
      </c>
      <c r="AF10" s="88">
        <v>0</v>
      </c>
      <c r="AG10" s="89">
        <v>26714.93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139098.99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156102.05</v>
      </c>
    </row>
    <row r="11" spans="2:76" ht="15">
      <c r="B11" s="13">
        <v>102</v>
      </c>
      <c r="C11" s="25" t="s">
        <v>92</v>
      </c>
      <c r="D11" s="87">
        <v>7950</v>
      </c>
      <c r="E11" s="88">
        <v>0</v>
      </c>
      <c r="F11" s="89">
        <v>8976.55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1750</v>
      </c>
      <c r="AF11" s="88">
        <v>0</v>
      </c>
      <c r="AG11" s="89">
        <v>1750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9700</v>
      </c>
      <c r="BW11" s="76">
        <f t="shared" si="1"/>
        <v>0</v>
      </c>
      <c r="BX11" s="78">
        <f t="shared" si="2"/>
        <v>10726.55</v>
      </c>
    </row>
    <row r="12" spans="2:76" ht="15">
      <c r="B12" s="13">
        <v>103</v>
      </c>
      <c r="C12" s="25" t="s">
        <v>93</v>
      </c>
      <c r="D12" s="87">
        <v>64798.77</v>
      </c>
      <c r="E12" s="88">
        <v>0</v>
      </c>
      <c r="F12" s="89">
        <v>85492.99</v>
      </c>
      <c r="G12" s="87"/>
      <c r="H12" s="88"/>
      <c r="I12" s="89"/>
      <c r="J12" s="96"/>
      <c r="K12" s="88"/>
      <c r="L12" s="100"/>
      <c r="M12" s="90">
        <v>74700</v>
      </c>
      <c r="N12" s="88">
        <v>0</v>
      </c>
      <c r="O12" s="89">
        <v>88268.89</v>
      </c>
      <c r="P12" s="90">
        <v>1000</v>
      </c>
      <c r="Q12" s="88">
        <v>0</v>
      </c>
      <c r="R12" s="89">
        <v>1000</v>
      </c>
      <c r="S12" s="90">
        <v>10000</v>
      </c>
      <c r="T12" s="88">
        <v>0</v>
      </c>
      <c r="U12" s="89">
        <v>12487.53</v>
      </c>
      <c r="V12" s="90"/>
      <c r="W12" s="88"/>
      <c r="X12" s="89"/>
      <c r="Y12" s="90"/>
      <c r="Z12" s="88"/>
      <c r="AA12" s="89"/>
      <c r="AB12" s="90">
        <v>116550</v>
      </c>
      <c r="AC12" s="88">
        <v>0</v>
      </c>
      <c r="AD12" s="89">
        <v>124608.91</v>
      </c>
      <c r="AE12" s="90">
        <v>59900</v>
      </c>
      <c r="AF12" s="88">
        <v>0</v>
      </c>
      <c r="AG12" s="89">
        <v>76379.56</v>
      </c>
      <c r="AH12" s="90"/>
      <c r="AI12" s="88"/>
      <c r="AJ12" s="89"/>
      <c r="AK12" s="90">
        <v>9400</v>
      </c>
      <c r="AL12" s="88">
        <v>0</v>
      </c>
      <c r="AM12" s="89">
        <v>11997.13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336348.77</v>
      </c>
      <c r="BW12" s="76">
        <f t="shared" si="1"/>
        <v>0</v>
      </c>
      <c r="BX12" s="78">
        <f t="shared" si="2"/>
        <v>400235.01</v>
      </c>
    </row>
    <row r="13" spans="2:76" ht="15">
      <c r="B13" s="13">
        <v>104</v>
      </c>
      <c r="C13" s="25" t="s">
        <v>19</v>
      </c>
      <c r="D13" s="87">
        <v>29300</v>
      </c>
      <c r="E13" s="88">
        <v>0</v>
      </c>
      <c r="F13" s="89">
        <v>37135.9</v>
      </c>
      <c r="G13" s="87"/>
      <c r="H13" s="88"/>
      <c r="I13" s="89"/>
      <c r="J13" s="96">
        <v>0</v>
      </c>
      <c r="K13" s="88">
        <v>0</v>
      </c>
      <c r="L13" s="100">
        <v>0</v>
      </c>
      <c r="M13" s="90">
        <v>6160</v>
      </c>
      <c r="N13" s="88">
        <v>0</v>
      </c>
      <c r="O13" s="89">
        <v>11916.49</v>
      </c>
      <c r="P13" s="90"/>
      <c r="Q13" s="88"/>
      <c r="R13" s="89"/>
      <c r="S13" s="90">
        <v>0</v>
      </c>
      <c r="T13" s="88">
        <v>0</v>
      </c>
      <c r="U13" s="89">
        <v>0</v>
      </c>
      <c r="V13" s="90"/>
      <c r="W13" s="88"/>
      <c r="X13" s="89"/>
      <c r="Y13" s="90"/>
      <c r="Z13" s="88"/>
      <c r="AA13" s="89"/>
      <c r="AB13" s="90">
        <v>2600</v>
      </c>
      <c r="AC13" s="88">
        <v>0</v>
      </c>
      <c r="AD13" s="89">
        <v>7189.31</v>
      </c>
      <c r="AE13" s="90">
        <v>0</v>
      </c>
      <c r="AF13" s="88">
        <v>0</v>
      </c>
      <c r="AG13" s="89">
        <v>0</v>
      </c>
      <c r="AH13" s="90">
        <v>420</v>
      </c>
      <c r="AI13" s="88">
        <v>0</v>
      </c>
      <c r="AJ13" s="89">
        <v>420</v>
      </c>
      <c r="AK13" s="90">
        <v>52700</v>
      </c>
      <c r="AL13" s="88">
        <v>0</v>
      </c>
      <c r="AM13" s="89">
        <v>52700</v>
      </c>
      <c r="AN13" s="90"/>
      <c r="AO13" s="88"/>
      <c r="AP13" s="89"/>
      <c r="AQ13" s="90">
        <v>0</v>
      </c>
      <c r="AR13" s="88">
        <v>0</v>
      </c>
      <c r="AS13" s="89">
        <v>0</v>
      </c>
      <c r="AT13" s="90"/>
      <c r="AU13" s="88"/>
      <c r="AV13" s="89"/>
      <c r="AW13" s="96"/>
      <c r="AX13" s="88"/>
      <c r="AY13" s="100"/>
      <c r="AZ13" s="90"/>
      <c r="BA13" s="88"/>
      <c r="BB13" s="89"/>
      <c r="BC13" s="96">
        <v>1100</v>
      </c>
      <c r="BD13" s="88">
        <v>0</v>
      </c>
      <c r="BE13" s="100">
        <v>1100</v>
      </c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92280</v>
      </c>
      <c r="BW13" s="76">
        <f t="shared" si="1"/>
        <v>0</v>
      </c>
      <c r="BX13" s="78">
        <f t="shared" si="2"/>
        <v>110461.7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7571</v>
      </c>
      <c r="BM16" s="88">
        <v>0</v>
      </c>
      <c r="BN16" s="89">
        <v>7571</v>
      </c>
      <c r="BO16" s="90"/>
      <c r="BP16" s="88"/>
      <c r="BQ16" s="89"/>
      <c r="BR16" s="96"/>
      <c r="BS16" s="88"/>
      <c r="BT16" s="100"/>
      <c r="BU16" s="75"/>
      <c r="BV16" s="84">
        <f t="shared" si="0"/>
        <v>7571</v>
      </c>
      <c r="BW16" s="76">
        <f t="shared" si="1"/>
        <v>0</v>
      </c>
      <c r="BX16" s="78">
        <f t="shared" si="2"/>
        <v>7571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>
        <v>0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16157</v>
      </c>
      <c r="E19" s="88">
        <v>0</v>
      </c>
      <c r="F19" s="89">
        <v>16157</v>
      </c>
      <c r="G19" s="87"/>
      <c r="H19" s="88"/>
      <c r="I19" s="89"/>
      <c r="J19" s="96"/>
      <c r="K19" s="88"/>
      <c r="L19" s="100"/>
      <c r="M19" s="96">
        <v>1140</v>
      </c>
      <c r="N19" s="88">
        <v>0</v>
      </c>
      <c r="O19" s="100">
        <v>1140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0</v>
      </c>
      <c r="AC19" s="88">
        <v>0</v>
      </c>
      <c r="AD19" s="100">
        <v>0</v>
      </c>
      <c r="AE19" s="96">
        <v>1750</v>
      </c>
      <c r="AF19" s="88">
        <v>0</v>
      </c>
      <c r="AG19" s="100">
        <v>1750</v>
      </c>
      <c r="AH19" s="96"/>
      <c r="AI19" s="88"/>
      <c r="AJ19" s="100"/>
      <c r="AK19" s="96">
        <v>350</v>
      </c>
      <c r="AL19" s="88">
        <v>0</v>
      </c>
      <c r="AM19" s="100">
        <v>350</v>
      </c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18143.96</v>
      </c>
      <c r="BJ19" s="88">
        <v>0</v>
      </c>
      <c r="BK19" s="100">
        <v>7100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37540.96</v>
      </c>
      <c r="BW19" s="76">
        <f t="shared" si="1"/>
        <v>0</v>
      </c>
      <c r="BX19" s="78">
        <f t="shared" si="2"/>
        <v>26497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230804.76</v>
      </c>
      <c r="E20" s="77">
        <f t="shared" si="3"/>
        <v>0</v>
      </c>
      <c r="F20" s="78">
        <f t="shared" si="3"/>
        <v>277149.55999999994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82000</v>
      </c>
      <c r="N20" s="77">
        <f t="shared" si="3"/>
        <v>0</v>
      </c>
      <c r="O20" s="76">
        <f t="shared" si="3"/>
        <v>101325.38</v>
      </c>
      <c r="P20" s="97">
        <f t="shared" si="3"/>
        <v>1000</v>
      </c>
      <c r="Q20" s="77">
        <f t="shared" si="3"/>
        <v>0</v>
      </c>
      <c r="R20" s="76">
        <f t="shared" si="3"/>
        <v>1000</v>
      </c>
      <c r="S20" s="97">
        <f t="shared" si="3"/>
        <v>10000</v>
      </c>
      <c r="T20" s="77">
        <f t="shared" si="3"/>
        <v>0</v>
      </c>
      <c r="U20" s="76">
        <f t="shared" si="3"/>
        <v>12487.53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119150</v>
      </c>
      <c r="AC20" s="77">
        <f t="shared" si="3"/>
        <v>0</v>
      </c>
      <c r="AD20" s="76">
        <f t="shared" si="3"/>
        <v>131798.22</v>
      </c>
      <c r="AE20" s="97">
        <f t="shared" si="3"/>
        <v>89900</v>
      </c>
      <c r="AF20" s="77">
        <f t="shared" si="3"/>
        <v>0</v>
      </c>
      <c r="AG20" s="76">
        <f t="shared" si="3"/>
        <v>106594.48999999999</v>
      </c>
      <c r="AH20" s="97">
        <f t="shared" si="3"/>
        <v>420</v>
      </c>
      <c r="AI20" s="77">
        <f t="shared" si="3"/>
        <v>0</v>
      </c>
      <c r="AJ20" s="76">
        <f t="shared" si="3"/>
        <v>420</v>
      </c>
      <c r="AK20" s="97">
        <f t="shared" si="3"/>
        <v>62450</v>
      </c>
      <c r="AL20" s="77">
        <f t="shared" si="3"/>
        <v>0</v>
      </c>
      <c r="AM20" s="76">
        <f t="shared" si="3"/>
        <v>65047.13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1100</v>
      </c>
      <c r="BD20" s="77">
        <f t="shared" si="3"/>
        <v>0</v>
      </c>
      <c r="BE20" s="76">
        <f t="shared" si="3"/>
        <v>1100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18143.96</v>
      </c>
      <c r="BJ20" s="77">
        <f t="shared" si="3"/>
        <v>0</v>
      </c>
      <c r="BK20" s="76">
        <f t="shared" si="3"/>
        <v>7100</v>
      </c>
      <c r="BL20" s="97">
        <f t="shared" si="3"/>
        <v>7571</v>
      </c>
      <c r="BM20" s="77">
        <f t="shared" si="3"/>
        <v>0</v>
      </c>
      <c r="BN20" s="76">
        <f t="shared" si="3"/>
        <v>7571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622539.72</v>
      </c>
      <c r="BW20" s="76">
        <f>BW10+BW11+BW12+BW13+BW14+BW15+BW16+BW17+BW18+BW19</f>
        <v>0</v>
      </c>
      <c r="BX20" s="94">
        <f>BX10+BX11+BX12+BX13+BX14+BX15+BX16+BX17+BX18+BX19</f>
        <v>711593.3099999999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2000</v>
      </c>
      <c r="E24" s="88">
        <v>0</v>
      </c>
      <c r="F24" s="89">
        <v>102713.77</v>
      </c>
      <c r="G24" s="87"/>
      <c r="H24" s="88"/>
      <c r="I24" s="89"/>
      <c r="J24" s="96"/>
      <c r="K24" s="88"/>
      <c r="L24" s="100"/>
      <c r="M24" s="96">
        <v>44000</v>
      </c>
      <c r="N24" s="88">
        <v>0</v>
      </c>
      <c r="O24" s="100">
        <v>44000</v>
      </c>
      <c r="P24" s="96"/>
      <c r="Q24" s="88"/>
      <c r="R24" s="100"/>
      <c r="S24" s="96">
        <v>0</v>
      </c>
      <c r="T24" s="88">
        <v>0</v>
      </c>
      <c r="U24" s="100">
        <v>13918.02</v>
      </c>
      <c r="V24" s="96"/>
      <c r="W24" s="88"/>
      <c r="X24" s="100"/>
      <c r="Y24" s="96">
        <v>0</v>
      </c>
      <c r="Z24" s="88">
        <v>0</v>
      </c>
      <c r="AA24" s="100">
        <v>0</v>
      </c>
      <c r="AB24" s="96">
        <v>7830</v>
      </c>
      <c r="AC24" s="88">
        <v>0</v>
      </c>
      <c r="AD24" s="100">
        <v>7830</v>
      </c>
      <c r="AE24" s="96">
        <v>1000</v>
      </c>
      <c r="AF24" s="88">
        <v>0</v>
      </c>
      <c r="AG24" s="100">
        <v>39723.9</v>
      </c>
      <c r="AH24" s="96"/>
      <c r="AI24" s="88"/>
      <c r="AJ24" s="100"/>
      <c r="AK24" s="96">
        <v>0</v>
      </c>
      <c r="AL24" s="88">
        <v>0</v>
      </c>
      <c r="AM24" s="100">
        <v>0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54830</v>
      </c>
      <c r="BW24" s="76">
        <f t="shared" si="4"/>
        <v>0</v>
      </c>
      <c r="BX24" s="78">
        <f t="shared" si="4"/>
        <v>208185.69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>
        <v>0</v>
      </c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>
        <v>0</v>
      </c>
      <c r="AF27" s="88">
        <v>0</v>
      </c>
      <c r="AG27" s="100">
        <v>0</v>
      </c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2000</v>
      </c>
      <c r="E28" s="77">
        <f t="shared" si="5"/>
        <v>0</v>
      </c>
      <c r="F28" s="78">
        <f t="shared" si="5"/>
        <v>102713.77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44000</v>
      </c>
      <c r="N28" s="77">
        <f t="shared" si="5"/>
        <v>0</v>
      </c>
      <c r="O28" s="76">
        <f t="shared" si="5"/>
        <v>44000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13918.02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7830</v>
      </c>
      <c r="AC28" s="77">
        <f t="shared" si="5"/>
        <v>0</v>
      </c>
      <c r="AD28" s="76">
        <f t="shared" si="5"/>
        <v>7830</v>
      </c>
      <c r="AE28" s="97">
        <f t="shared" si="5"/>
        <v>1000</v>
      </c>
      <c r="AF28" s="77">
        <f t="shared" si="5"/>
        <v>0</v>
      </c>
      <c r="AG28" s="76">
        <f t="shared" si="5"/>
        <v>39723.9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54830</v>
      </c>
      <c r="BW28" s="76">
        <f>BW23+BW24+BW25+BW26+BW27</f>
        <v>0</v>
      </c>
      <c r="BX28" s="94">
        <f>BX23+BX24+BX25+BX26+BX27</f>
        <v>208185.69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25063.1</v>
      </c>
      <c r="BM40" s="88">
        <v>0</v>
      </c>
      <c r="BN40" s="100">
        <v>25063.1</v>
      </c>
      <c r="BO40" s="96"/>
      <c r="BP40" s="88"/>
      <c r="BQ40" s="100"/>
      <c r="BR40" s="96"/>
      <c r="BS40" s="88"/>
      <c r="BT40" s="100"/>
      <c r="BU40" s="75"/>
      <c r="BV40" s="84">
        <f t="shared" si="10"/>
        <v>25063.1</v>
      </c>
      <c r="BW40" s="76">
        <f t="shared" si="10"/>
        <v>0</v>
      </c>
      <c r="BX40" s="78">
        <f t="shared" si="10"/>
        <v>25063.1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25063.1</v>
      </c>
      <c r="BM42" s="77">
        <f t="shared" si="12"/>
        <v>0</v>
      </c>
      <c r="BN42" s="76">
        <f t="shared" si="12"/>
        <v>25063.1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25063.1</v>
      </c>
      <c r="BW42" s="76">
        <f>BW38+BW39+BW40+BW41</f>
        <v>0</v>
      </c>
      <c r="BX42" s="94">
        <f>BX38+BX39+BX40+BX41</f>
        <v>25063.1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100000</v>
      </c>
      <c r="BP45" s="88">
        <v>0</v>
      </c>
      <c r="BQ45" s="100">
        <v>100000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100000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100000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100000</v>
      </c>
      <c r="BP46" s="77">
        <f>BP45</f>
        <v>0</v>
      </c>
      <c r="BQ46" s="94">
        <f>BQ45</f>
        <v>100000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100000</v>
      </c>
      <c r="BW46" s="76">
        <f>BW45</f>
        <v>0</v>
      </c>
      <c r="BX46" s="94">
        <f>BX45</f>
        <v>100000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159500</v>
      </c>
      <c r="BS49" s="88">
        <v>0</v>
      </c>
      <c r="BT49" s="100">
        <v>160422.04</v>
      </c>
      <c r="BU49" s="75"/>
      <c r="BV49" s="84">
        <f aca="true" t="shared" si="15" ref="BV49:BX50">D49+G49+J49+M49+P49+S49+V49+Y49+AB49+AE49+AH49+AK49+AN49+AQ49+AT49+AW49+AZ49+BC49+BF49+BI49+BL49+BO49+BR49</f>
        <v>159500</v>
      </c>
      <c r="BW49" s="76">
        <f t="shared" si="15"/>
        <v>0</v>
      </c>
      <c r="BX49" s="78">
        <f t="shared" si="15"/>
        <v>160422.04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72500</v>
      </c>
      <c r="BS50" s="88">
        <v>0</v>
      </c>
      <c r="BT50" s="100">
        <v>210653.87</v>
      </c>
      <c r="BU50" s="75"/>
      <c r="BV50" s="84">
        <f t="shared" si="15"/>
        <v>72500</v>
      </c>
      <c r="BW50" s="76">
        <f t="shared" si="15"/>
        <v>0</v>
      </c>
      <c r="BX50" s="78">
        <f t="shared" si="15"/>
        <v>210653.87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232000</v>
      </c>
      <c r="BS51" s="77">
        <f>BS49+BS50</f>
        <v>0</v>
      </c>
      <c r="BT51" s="76">
        <f>BT49+BT50</f>
        <v>371075.91000000003</v>
      </c>
      <c r="BU51" s="84"/>
      <c r="BV51" s="84">
        <f>BV49+BV50</f>
        <v>232000</v>
      </c>
      <c r="BW51" s="76">
        <f>BW49+BW50</f>
        <v>0</v>
      </c>
      <c r="BX51" s="94">
        <f>BX49+BX50</f>
        <v>371075.91000000003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232804.76</v>
      </c>
      <c r="E53" s="85">
        <f t="shared" si="18"/>
        <v>0</v>
      </c>
      <c r="F53" s="85">
        <f t="shared" si="18"/>
        <v>379863.32999999996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126000</v>
      </c>
      <c r="N53" s="85">
        <f t="shared" si="18"/>
        <v>0</v>
      </c>
      <c r="O53" s="85">
        <f t="shared" si="18"/>
        <v>145325.38</v>
      </c>
      <c r="P53" s="85">
        <f t="shared" si="18"/>
        <v>1000</v>
      </c>
      <c r="Q53" s="85">
        <f t="shared" si="18"/>
        <v>0</v>
      </c>
      <c r="R53" s="85">
        <f t="shared" si="18"/>
        <v>1000</v>
      </c>
      <c r="S53" s="85">
        <f t="shared" si="18"/>
        <v>10000</v>
      </c>
      <c r="T53" s="85">
        <f t="shared" si="18"/>
        <v>0</v>
      </c>
      <c r="U53" s="85">
        <f t="shared" si="18"/>
        <v>26405.550000000003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126980</v>
      </c>
      <c r="AC53" s="85">
        <f t="shared" si="18"/>
        <v>0</v>
      </c>
      <c r="AD53" s="85">
        <f t="shared" si="18"/>
        <v>139628.22</v>
      </c>
      <c r="AE53" s="85">
        <f t="shared" si="18"/>
        <v>90900</v>
      </c>
      <c r="AF53" s="85">
        <f t="shared" si="18"/>
        <v>0</v>
      </c>
      <c r="AG53" s="85">
        <f t="shared" si="18"/>
        <v>146318.38999999998</v>
      </c>
      <c r="AH53" s="85">
        <f t="shared" si="18"/>
        <v>420</v>
      </c>
      <c r="AI53" s="85">
        <f t="shared" si="18"/>
        <v>0</v>
      </c>
      <c r="AJ53" s="85">
        <f aca="true" t="shared" si="19" ref="AJ53:BT53">AJ20+AJ28+AJ35+AJ42+AJ46+AJ51</f>
        <v>420</v>
      </c>
      <c r="AK53" s="85">
        <f t="shared" si="19"/>
        <v>62450</v>
      </c>
      <c r="AL53" s="85">
        <f t="shared" si="19"/>
        <v>0</v>
      </c>
      <c r="AM53" s="85">
        <f t="shared" si="19"/>
        <v>65047.13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1100</v>
      </c>
      <c r="BD53" s="85">
        <f t="shared" si="19"/>
        <v>0</v>
      </c>
      <c r="BE53" s="85">
        <f t="shared" si="19"/>
        <v>1100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18143.96</v>
      </c>
      <c r="BJ53" s="85">
        <f t="shared" si="19"/>
        <v>0</v>
      </c>
      <c r="BK53" s="85">
        <f t="shared" si="19"/>
        <v>7100</v>
      </c>
      <c r="BL53" s="85">
        <f t="shared" si="19"/>
        <v>32634.1</v>
      </c>
      <c r="BM53" s="85">
        <f t="shared" si="19"/>
        <v>0</v>
      </c>
      <c r="BN53" s="85">
        <f t="shared" si="19"/>
        <v>32634.1</v>
      </c>
      <c r="BO53" s="85">
        <f t="shared" si="19"/>
        <v>100000</v>
      </c>
      <c r="BP53" s="85">
        <f t="shared" si="19"/>
        <v>0</v>
      </c>
      <c r="BQ53" s="85">
        <f t="shared" si="19"/>
        <v>100000</v>
      </c>
      <c r="BR53" s="85">
        <f t="shared" si="19"/>
        <v>232000</v>
      </c>
      <c r="BS53" s="85">
        <f t="shared" si="19"/>
        <v>0</v>
      </c>
      <c r="BT53" s="85">
        <f t="shared" si="19"/>
        <v>371075.91000000003</v>
      </c>
      <c r="BU53" s="85">
        <f>BU8</f>
        <v>0</v>
      </c>
      <c r="BV53" s="101">
        <f>BV8+BV20+BV28+BV35+BV42+BV46+BV51</f>
        <v>1034432.82</v>
      </c>
      <c r="BW53" s="86">
        <f>BW20+BW28+BW35+BW42+BW46+BW51</f>
        <v>0</v>
      </c>
      <c r="BX53" s="86">
        <f>BX20+BX28+BX35+BX42+BX46+BX51</f>
        <v>1415918.01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113328.99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26500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139828.99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7950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1750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9700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63798.77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75700</v>
      </c>
      <c r="N12" s="88">
        <v>0</v>
      </c>
      <c r="O12" s="89"/>
      <c r="P12" s="90">
        <v>1000</v>
      </c>
      <c r="Q12" s="88">
        <v>0</v>
      </c>
      <c r="R12" s="89"/>
      <c r="S12" s="90">
        <v>10000</v>
      </c>
      <c r="T12" s="88">
        <v>0</v>
      </c>
      <c r="U12" s="89"/>
      <c r="V12" s="90"/>
      <c r="W12" s="88"/>
      <c r="X12" s="89"/>
      <c r="Y12" s="90"/>
      <c r="Z12" s="88"/>
      <c r="AA12" s="89"/>
      <c r="AB12" s="90">
        <v>117550</v>
      </c>
      <c r="AC12" s="88">
        <v>0</v>
      </c>
      <c r="AD12" s="89"/>
      <c r="AE12" s="90">
        <v>58100</v>
      </c>
      <c r="AF12" s="88">
        <v>0</v>
      </c>
      <c r="AG12" s="89"/>
      <c r="AH12" s="90"/>
      <c r="AI12" s="88"/>
      <c r="AJ12" s="89"/>
      <c r="AK12" s="90">
        <v>9700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335848.77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29300</v>
      </c>
      <c r="E13" s="88">
        <v>0</v>
      </c>
      <c r="F13" s="89"/>
      <c r="G13" s="87"/>
      <c r="H13" s="88"/>
      <c r="I13" s="89"/>
      <c r="J13" s="96">
        <v>0</v>
      </c>
      <c r="K13" s="88">
        <v>0</v>
      </c>
      <c r="L13" s="100"/>
      <c r="M13" s="90">
        <v>6360</v>
      </c>
      <c r="N13" s="88">
        <v>0</v>
      </c>
      <c r="O13" s="89"/>
      <c r="P13" s="90"/>
      <c r="Q13" s="88"/>
      <c r="R13" s="89"/>
      <c r="S13" s="90">
        <v>0</v>
      </c>
      <c r="T13" s="88">
        <v>0</v>
      </c>
      <c r="U13" s="89"/>
      <c r="V13" s="90"/>
      <c r="W13" s="88"/>
      <c r="X13" s="89"/>
      <c r="Y13" s="90"/>
      <c r="Z13" s="88"/>
      <c r="AA13" s="89"/>
      <c r="AB13" s="90">
        <v>2600</v>
      </c>
      <c r="AC13" s="88">
        <v>0</v>
      </c>
      <c r="AD13" s="89"/>
      <c r="AE13" s="90">
        <v>0</v>
      </c>
      <c r="AF13" s="88">
        <v>0</v>
      </c>
      <c r="AG13" s="89"/>
      <c r="AH13" s="90">
        <v>400</v>
      </c>
      <c r="AI13" s="88">
        <v>0</v>
      </c>
      <c r="AJ13" s="89"/>
      <c r="AK13" s="90">
        <v>52400</v>
      </c>
      <c r="AL13" s="88">
        <v>0</v>
      </c>
      <c r="AM13" s="89"/>
      <c r="AN13" s="90"/>
      <c r="AO13" s="88"/>
      <c r="AP13" s="89"/>
      <c r="AQ13" s="90">
        <v>0</v>
      </c>
      <c r="AR13" s="88">
        <v>0</v>
      </c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>
        <v>1100</v>
      </c>
      <c r="BD13" s="88">
        <v>0</v>
      </c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92160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6580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6580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16157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1140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0</v>
      </c>
      <c r="AC19" s="88">
        <v>0</v>
      </c>
      <c r="AD19" s="100"/>
      <c r="AE19" s="96">
        <v>1750</v>
      </c>
      <c r="AF19" s="88">
        <v>0</v>
      </c>
      <c r="AG19" s="100"/>
      <c r="AH19" s="96"/>
      <c r="AI19" s="88"/>
      <c r="AJ19" s="100"/>
      <c r="AK19" s="96">
        <v>350</v>
      </c>
      <c r="AL19" s="88">
        <v>0</v>
      </c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20558.4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39955.4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230534.76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83200</v>
      </c>
      <c r="N20" s="77">
        <f t="shared" si="1"/>
        <v>0</v>
      </c>
      <c r="O20" s="76">
        <f t="shared" si="1"/>
        <v>0</v>
      </c>
      <c r="P20" s="97">
        <f t="shared" si="1"/>
        <v>1000</v>
      </c>
      <c r="Q20" s="77">
        <f t="shared" si="1"/>
        <v>0</v>
      </c>
      <c r="R20" s="76">
        <f t="shared" si="1"/>
        <v>0</v>
      </c>
      <c r="S20" s="97">
        <f t="shared" si="1"/>
        <v>10000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120150</v>
      </c>
      <c r="AC20" s="77">
        <f t="shared" si="1"/>
        <v>0</v>
      </c>
      <c r="AD20" s="76">
        <f t="shared" si="1"/>
        <v>0</v>
      </c>
      <c r="AE20" s="97">
        <f t="shared" si="1"/>
        <v>88100</v>
      </c>
      <c r="AF20" s="77">
        <f t="shared" si="1"/>
        <v>0</v>
      </c>
      <c r="AG20" s="76">
        <f t="shared" si="1"/>
        <v>0</v>
      </c>
      <c r="AH20" s="97">
        <f t="shared" si="1"/>
        <v>400</v>
      </c>
      <c r="AI20" s="77">
        <f t="shared" si="1"/>
        <v>0</v>
      </c>
      <c r="AJ20" s="76">
        <f t="shared" si="1"/>
        <v>0</v>
      </c>
      <c r="AK20" s="97">
        <f t="shared" si="1"/>
        <v>62450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1100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20558.4</v>
      </c>
      <c r="BJ20" s="77">
        <f t="shared" si="1"/>
        <v>0</v>
      </c>
      <c r="BK20" s="76">
        <f t="shared" si="1"/>
        <v>0</v>
      </c>
      <c r="BL20" s="97">
        <f t="shared" si="1"/>
        <v>6580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624073.16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/>
      <c r="P24" s="96"/>
      <c r="Q24" s="88"/>
      <c r="R24" s="100"/>
      <c r="S24" s="96">
        <v>0</v>
      </c>
      <c r="T24" s="88">
        <v>0</v>
      </c>
      <c r="U24" s="100"/>
      <c r="V24" s="96"/>
      <c r="W24" s="88"/>
      <c r="X24" s="100"/>
      <c r="Y24" s="96">
        <v>0</v>
      </c>
      <c r="Z24" s="88">
        <v>0</v>
      </c>
      <c r="AA24" s="100"/>
      <c r="AB24" s="96">
        <v>0</v>
      </c>
      <c r="AC24" s="88">
        <v>0</v>
      </c>
      <c r="AD24" s="100"/>
      <c r="AE24" s="96">
        <v>5000</v>
      </c>
      <c r="AF24" s="88">
        <v>0</v>
      </c>
      <c r="AG24" s="100"/>
      <c r="AH24" s="96"/>
      <c r="AI24" s="88"/>
      <c r="AJ24" s="100"/>
      <c r="AK24" s="96">
        <v>0</v>
      </c>
      <c r="AL24" s="88">
        <v>0</v>
      </c>
      <c r="AM24" s="100"/>
      <c r="AN24" s="96"/>
      <c r="AO24" s="88"/>
      <c r="AP24" s="100"/>
      <c r="AQ24" s="96">
        <v>0</v>
      </c>
      <c r="AR24" s="88">
        <v>0</v>
      </c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5000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/>
      <c r="AB27" s="96"/>
      <c r="AC27" s="88"/>
      <c r="AD27" s="100"/>
      <c r="AE27" s="96">
        <v>0</v>
      </c>
      <c r="AF27" s="88">
        <v>0</v>
      </c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5000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5000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19759.66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19759.66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19759.66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19759.66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100000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100000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100000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100000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159500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159500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72500</v>
      </c>
      <c r="BS50" s="88">
        <v>0</v>
      </c>
      <c r="BT50" s="100"/>
      <c r="BU50" s="75"/>
      <c r="BV50" s="84">
        <f t="shared" si="9"/>
        <v>72500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232000</v>
      </c>
      <c r="BS51" s="77">
        <f>BS49+BS50</f>
        <v>0</v>
      </c>
      <c r="BT51" s="76">
        <f>BT49+BT50</f>
        <v>0</v>
      </c>
      <c r="BU51" s="84"/>
      <c r="BV51" s="84">
        <f>BV49+BV50</f>
        <v>232000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230534.76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83200</v>
      </c>
      <c r="N53" s="85">
        <f t="shared" si="11"/>
        <v>0</v>
      </c>
      <c r="O53" s="85">
        <f t="shared" si="11"/>
        <v>0</v>
      </c>
      <c r="P53" s="85">
        <f t="shared" si="11"/>
        <v>1000</v>
      </c>
      <c r="Q53" s="85">
        <f t="shared" si="11"/>
        <v>0</v>
      </c>
      <c r="R53" s="85">
        <f t="shared" si="11"/>
        <v>0</v>
      </c>
      <c r="S53" s="85">
        <f t="shared" si="11"/>
        <v>10000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120150</v>
      </c>
      <c r="AC53" s="85">
        <f t="shared" si="11"/>
        <v>0</v>
      </c>
      <c r="AD53" s="85">
        <f t="shared" si="11"/>
        <v>0</v>
      </c>
      <c r="AE53" s="85">
        <f t="shared" si="11"/>
        <v>93100</v>
      </c>
      <c r="AF53" s="85">
        <f t="shared" si="11"/>
        <v>0</v>
      </c>
      <c r="AG53" s="85">
        <f t="shared" si="11"/>
        <v>0</v>
      </c>
      <c r="AH53" s="85">
        <f t="shared" si="11"/>
        <v>400</v>
      </c>
      <c r="AI53" s="85">
        <f t="shared" si="11"/>
        <v>0</v>
      </c>
      <c r="AJ53" s="85">
        <f t="shared" si="11"/>
        <v>0</v>
      </c>
      <c r="AK53" s="85">
        <f t="shared" si="11"/>
        <v>62450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1100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20558.4</v>
      </c>
      <c r="BJ53" s="85">
        <f t="shared" si="11"/>
        <v>0</v>
      </c>
      <c r="BK53" s="85">
        <f t="shared" si="11"/>
        <v>0</v>
      </c>
      <c r="BL53" s="85">
        <f t="shared" si="11"/>
        <v>26339.66</v>
      </c>
      <c r="BM53" s="85">
        <f t="shared" si="11"/>
        <v>0</v>
      </c>
      <c r="BN53" s="85">
        <f t="shared" si="11"/>
        <v>0</v>
      </c>
      <c r="BO53" s="85">
        <f t="shared" si="11"/>
        <v>100000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232000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980832.8200000001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113328.99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26500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139828.99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7950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1750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9700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63798.77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75700</v>
      </c>
      <c r="N12" s="88">
        <v>0</v>
      </c>
      <c r="O12" s="89"/>
      <c r="P12" s="90">
        <v>1000</v>
      </c>
      <c r="Q12" s="88">
        <v>0</v>
      </c>
      <c r="R12" s="89"/>
      <c r="S12" s="90">
        <v>10000</v>
      </c>
      <c r="T12" s="88">
        <v>0</v>
      </c>
      <c r="U12" s="89"/>
      <c r="V12" s="90"/>
      <c r="W12" s="88"/>
      <c r="X12" s="89"/>
      <c r="Y12" s="90"/>
      <c r="Z12" s="88"/>
      <c r="AA12" s="89"/>
      <c r="AB12" s="90">
        <v>117550</v>
      </c>
      <c r="AC12" s="88">
        <v>0</v>
      </c>
      <c r="AD12" s="89"/>
      <c r="AE12" s="90">
        <v>58100</v>
      </c>
      <c r="AF12" s="88">
        <v>0</v>
      </c>
      <c r="AG12" s="89"/>
      <c r="AH12" s="90"/>
      <c r="AI12" s="88"/>
      <c r="AJ12" s="89"/>
      <c r="AK12" s="90">
        <v>9700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335848.77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29300</v>
      </c>
      <c r="E13" s="88">
        <v>0</v>
      </c>
      <c r="F13" s="89"/>
      <c r="G13" s="87"/>
      <c r="H13" s="88"/>
      <c r="I13" s="89"/>
      <c r="J13" s="96">
        <v>0</v>
      </c>
      <c r="K13" s="88">
        <v>0</v>
      </c>
      <c r="L13" s="100"/>
      <c r="M13" s="90">
        <v>6360</v>
      </c>
      <c r="N13" s="88">
        <v>0</v>
      </c>
      <c r="O13" s="89"/>
      <c r="P13" s="90"/>
      <c r="Q13" s="88"/>
      <c r="R13" s="89"/>
      <c r="S13" s="90">
        <v>0</v>
      </c>
      <c r="T13" s="88">
        <v>0</v>
      </c>
      <c r="U13" s="89"/>
      <c r="V13" s="90"/>
      <c r="W13" s="88"/>
      <c r="X13" s="89"/>
      <c r="Y13" s="90"/>
      <c r="Z13" s="88"/>
      <c r="AA13" s="89"/>
      <c r="AB13" s="90">
        <v>2100</v>
      </c>
      <c r="AC13" s="88">
        <v>0</v>
      </c>
      <c r="AD13" s="89"/>
      <c r="AE13" s="90">
        <v>0</v>
      </c>
      <c r="AF13" s="88">
        <v>0</v>
      </c>
      <c r="AG13" s="89"/>
      <c r="AH13" s="90">
        <v>400</v>
      </c>
      <c r="AI13" s="88">
        <v>0</v>
      </c>
      <c r="AJ13" s="89"/>
      <c r="AK13" s="90">
        <v>52400</v>
      </c>
      <c r="AL13" s="88">
        <v>0</v>
      </c>
      <c r="AM13" s="89"/>
      <c r="AN13" s="90"/>
      <c r="AO13" s="88"/>
      <c r="AP13" s="89"/>
      <c r="AQ13" s="90">
        <v>0</v>
      </c>
      <c r="AR13" s="88">
        <v>0</v>
      </c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>
        <v>1100</v>
      </c>
      <c r="BD13" s="88">
        <v>0</v>
      </c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91660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5630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5630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16157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1140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0</v>
      </c>
      <c r="AC19" s="88">
        <v>0</v>
      </c>
      <c r="AD19" s="100"/>
      <c r="AE19" s="96">
        <v>1750</v>
      </c>
      <c r="AF19" s="88">
        <v>0</v>
      </c>
      <c r="AG19" s="100"/>
      <c r="AH19" s="96"/>
      <c r="AI19" s="88"/>
      <c r="AJ19" s="100"/>
      <c r="AK19" s="96">
        <v>350</v>
      </c>
      <c r="AL19" s="88">
        <v>0</v>
      </c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21270.22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40667.22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230534.76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83200</v>
      </c>
      <c r="N20" s="77">
        <f t="shared" si="1"/>
        <v>0</v>
      </c>
      <c r="O20" s="76">
        <f t="shared" si="1"/>
        <v>0</v>
      </c>
      <c r="P20" s="97">
        <f t="shared" si="1"/>
        <v>1000</v>
      </c>
      <c r="Q20" s="77">
        <f t="shared" si="1"/>
        <v>0</v>
      </c>
      <c r="R20" s="76">
        <f t="shared" si="1"/>
        <v>0</v>
      </c>
      <c r="S20" s="97">
        <f t="shared" si="1"/>
        <v>10000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119650</v>
      </c>
      <c r="AC20" s="77">
        <f t="shared" si="1"/>
        <v>0</v>
      </c>
      <c r="AD20" s="76">
        <f t="shared" si="1"/>
        <v>0</v>
      </c>
      <c r="AE20" s="97">
        <f t="shared" si="1"/>
        <v>88100</v>
      </c>
      <c r="AF20" s="77">
        <f t="shared" si="1"/>
        <v>0</v>
      </c>
      <c r="AG20" s="76">
        <f t="shared" si="1"/>
        <v>0</v>
      </c>
      <c r="AH20" s="97">
        <f t="shared" si="1"/>
        <v>400</v>
      </c>
      <c r="AI20" s="77">
        <f t="shared" si="1"/>
        <v>0</v>
      </c>
      <c r="AJ20" s="76">
        <f t="shared" si="1"/>
        <v>0</v>
      </c>
      <c r="AK20" s="97">
        <f t="shared" si="1"/>
        <v>62450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1100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21270.22</v>
      </c>
      <c r="BJ20" s="77">
        <f t="shared" si="1"/>
        <v>0</v>
      </c>
      <c r="BK20" s="76">
        <f t="shared" si="1"/>
        <v>0</v>
      </c>
      <c r="BL20" s="97">
        <f t="shared" si="1"/>
        <v>5630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623334.98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/>
      <c r="P24" s="96"/>
      <c r="Q24" s="88"/>
      <c r="R24" s="100"/>
      <c r="S24" s="96">
        <v>0</v>
      </c>
      <c r="T24" s="88">
        <v>0</v>
      </c>
      <c r="U24" s="100"/>
      <c r="V24" s="96"/>
      <c r="W24" s="88"/>
      <c r="X24" s="100"/>
      <c r="Y24" s="96">
        <v>0</v>
      </c>
      <c r="Z24" s="88">
        <v>0</v>
      </c>
      <c r="AA24" s="100"/>
      <c r="AB24" s="96">
        <v>0</v>
      </c>
      <c r="AC24" s="88">
        <v>0</v>
      </c>
      <c r="AD24" s="100"/>
      <c r="AE24" s="96">
        <v>5000</v>
      </c>
      <c r="AF24" s="88">
        <v>0</v>
      </c>
      <c r="AG24" s="100"/>
      <c r="AH24" s="96"/>
      <c r="AI24" s="88"/>
      <c r="AJ24" s="100"/>
      <c r="AK24" s="96">
        <v>0</v>
      </c>
      <c r="AL24" s="88">
        <v>0</v>
      </c>
      <c r="AM24" s="100"/>
      <c r="AN24" s="96"/>
      <c r="AO24" s="88"/>
      <c r="AP24" s="100"/>
      <c r="AQ24" s="96">
        <v>0</v>
      </c>
      <c r="AR24" s="88">
        <v>0</v>
      </c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5000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/>
      <c r="AB27" s="96"/>
      <c r="AC27" s="88"/>
      <c r="AD27" s="100"/>
      <c r="AE27" s="96">
        <v>0</v>
      </c>
      <c r="AF27" s="88">
        <v>0</v>
      </c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5000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5000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20697.84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20697.84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20697.84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20697.84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100000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100000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100000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100000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159500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159500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72500</v>
      </c>
      <c r="BS50" s="88">
        <v>0</v>
      </c>
      <c r="BT50" s="100"/>
      <c r="BU50" s="75"/>
      <c r="BV50" s="84">
        <f t="shared" si="9"/>
        <v>72500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232000</v>
      </c>
      <c r="BS51" s="77">
        <f>BS49+BS50</f>
        <v>0</v>
      </c>
      <c r="BT51" s="76">
        <f>BT49+BT50</f>
        <v>0</v>
      </c>
      <c r="BU51" s="84"/>
      <c r="BV51" s="84">
        <f>BV49+BV50</f>
        <v>232000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230534.76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83200</v>
      </c>
      <c r="N53" s="85">
        <f t="shared" si="11"/>
        <v>0</v>
      </c>
      <c r="O53" s="85">
        <f t="shared" si="11"/>
        <v>0</v>
      </c>
      <c r="P53" s="85">
        <f t="shared" si="11"/>
        <v>1000</v>
      </c>
      <c r="Q53" s="85">
        <f t="shared" si="11"/>
        <v>0</v>
      </c>
      <c r="R53" s="85">
        <f t="shared" si="11"/>
        <v>0</v>
      </c>
      <c r="S53" s="85">
        <f t="shared" si="11"/>
        <v>10000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119650</v>
      </c>
      <c r="AC53" s="85">
        <f t="shared" si="11"/>
        <v>0</v>
      </c>
      <c r="AD53" s="85">
        <f t="shared" si="11"/>
        <v>0</v>
      </c>
      <c r="AE53" s="85">
        <f t="shared" si="11"/>
        <v>93100</v>
      </c>
      <c r="AF53" s="85">
        <f t="shared" si="11"/>
        <v>0</v>
      </c>
      <c r="AG53" s="85">
        <f t="shared" si="11"/>
        <v>0</v>
      </c>
      <c r="AH53" s="85">
        <f t="shared" si="11"/>
        <v>400</v>
      </c>
      <c r="AI53" s="85">
        <f t="shared" si="11"/>
        <v>0</v>
      </c>
      <c r="AJ53" s="85">
        <f t="shared" si="11"/>
        <v>0</v>
      </c>
      <c r="AK53" s="85">
        <f t="shared" si="11"/>
        <v>62450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1100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21270.22</v>
      </c>
      <c r="BJ53" s="85">
        <f t="shared" si="11"/>
        <v>0</v>
      </c>
      <c r="BK53" s="85">
        <f t="shared" si="11"/>
        <v>0</v>
      </c>
      <c r="BL53" s="85">
        <f t="shared" si="11"/>
        <v>26327.84</v>
      </c>
      <c r="BM53" s="85">
        <f t="shared" si="11"/>
        <v>0</v>
      </c>
      <c r="BN53" s="85">
        <f t="shared" si="11"/>
        <v>0</v>
      </c>
      <c r="BO53" s="85">
        <f t="shared" si="11"/>
        <v>100000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232000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981032.82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2019-03-12T08:49:37Z</dcterms:modified>
  <cp:category/>
  <cp:version/>
  <cp:contentType/>
  <cp:contentStatus/>
</cp:coreProperties>
</file>