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<sst xmlns="http://schemas.openxmlformats.org/spreadsheetml/2006/main" count="870" uniqueCount="151">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</sst>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725800.63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427850</v>
      </c>
      <c r="E10" s="45">
        <v>427850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151700</v>
      </c>
      <c r="E14" s="45">
        <v>151700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579550</v>
      </c>
      <c r="E16" s="51">
        <f>E10+E11+E12+E13+E14+E15</f>
        <v>579550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11232.82</v>
      </c>
      <c r="E18" s="45">
        <v>11232.82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11232.82</v>
      </c>
      <c r="E23" s="51">
        <f>E18+E19+E20+E21+E22</f>
        <v>11232.82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65500</v>
      </c>
      <c r="E25" s="45">
        <v>66915.01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9500</v>
      </c>
      <c r="E29" s="50">
        <v>9500</v>
      </c>
    </row>
    <row r="30" spans="2:5" ht="15.75" thickBot="1">
      <c r="B30" s="16">
        <v>30000</v>
      </c>
      <c r="C30" s="15" t="s">
        <v>32</v>
      </c>
      <c r="D30" s="48">
        <f>D25+D26+D27+D28+D29</f>
        <v>75000</v>
      </c>
      <c r="E30" s="51">
        <f>E25+E26+E27+E28+E29</f>
        <v>76415.01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99000</v>
      </c>
      <c r="E33" s="59">
        <v>101118.11</v>
      </c>
    </row>
    <row r="34" spans="2:5" ht="15">
      <c r="B34" s="13">
        <v>40300</v>
      </c>
      <c r="C34" s="54" t="s">
        <v>37</v>
      </c>
      <c r="D34" s="61">
        <v>50000</v>
      </c>
      <c r="E34" s="45">
        <v>70000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5000</v>
      </c>
      <c r="E36" s="50">
        <v>5000</v>
      </c>
    </row>
    <row r="37" spans="2:5" ht="15.75" thickBot="1">
      <c r="B37" s="16">
        <v>40000</v>
      </c>
      <c r="C37" s="15" t="s">
        <v>40</v>
      </c>
      <c r="D37" s="48">
        <f>D32+D33+D34+D35+D36</f>
        <v>154000</v>
      </c>
      <c r="E37" s="51">
        <f>E32+E33+E34+E35+E36</f>
        <v>176118.11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8289.05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8289.05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>
        <v>100000</v>
      </c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100000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159500</v>
      </c>
      <c r="E54" s="45">
        <v>160416.02</v>
      </c>
    </row>
    <row r="55" spans="2:5" ht="15">
      <c r="B55" s="13">
        <v>90200</v>
      </c>
      <c r="C55" s="54" t="s">
        <v>62</v>
      </c>
      <c r="D55" s="61">
        <v>72500</v>
      </c>
      <c r="E55" s="62">
        <v>82234.19</v>
      </c>
    </row>
    <row r="56" spans="2:5" ht="15.75" thickBot="1">
      <c r="B56" s="16">
        <v>90000</v>
      </c>
      <c r="C56" s="15" t="s">
        <v>63</v>
      </c>
      <c r="D56" s="48">
        <f>D54+D55</f>
        <v>232000</v>
      </c>
      <c r="E56" s="51">
        <f>E54+E55</f>
        <v>242650.21</v>
      </c>
    </row>
    <row r="57" spans="2:5" ht="16.5" thickBot="1" thickTop="1">
      <c r="B57" s="109" t="s">
        <v>64</v>
      </c>
      <c r="C57" s="110"/>
      <c r="D57" s="52">
        <f>D16+D23+D30+D37+D43+D49+D52+D56</f>
        <v>1151782.8199999998</v>
      </c>
      <c r="E57" s="55">
        <f>E16+E23+E30+E37+E43+E49+E52+E56</f>
        <v>1194255.2</v>
      </c>
    </row>
    <row r="58" spans="2:5" ht="16.5" thickBot="1" thickTop="1">
      <c r="B58" s="109" t="s">
        <v>65</v>
      </c>
      <c r="C58" s="110"/>
      <c r="D58" s="52">
        <f>D57+D5+D6+D7+D8</f>
        <v>1151782.8199999998</v>
      </c>
      <c r="E58" s="55">
        <f>E57+E5+E6+E7+E8</f>
        <v>1920055.83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405250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151700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556950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11232.82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11232.82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65500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75000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159500</v>
      </c>
      <c r="E54" s="45"/>
    </row>
    <row r="55" spans="2:5" ht="15">
      <c r="B55" s="13">
        <v>90200</v>
      </c>
      <c r="C55" s="54" t="s">
        <v>62</v>
      </c>
      <c r="D55" s="61">
        <v>72500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980182.82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980182.82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404350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151700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556050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11232.82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11232.82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65500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9500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75000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159500</v>
      </c>
      <c r="E54" s="45"/>
    </row>
    <row r="55" spans="2:5" ht="15">
      <c r="B55" s="13">
        <v>90200</v>
      </c>
      <c r="C55" s="54" t="s">
        <v>62</v>
      </c>
      <c r="D55" s="61">
        <v>72500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232000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979282.82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979282.82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113715.68</v>
      </c>
      <c r="E10" s="89">
        <v>0</v>
      </c>
      <c r="F10" s="90">
        <v>114159.11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26500</v>
      </c>
      <c r="AF10" s="89">
        <v>0</v>
      </c>
      <c r="AG10" s="90">
        <v>26622.7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140215.68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140781.81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>
        <v>11335.76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1750</v>
      </c>
      <c r="AF11" s="89">
        <v>0</v>
      </c>
      <c r="AG11" s="90">
        <v>2425.5299999999997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9700</v>
      </c>
      <c r="BW11" s="77">
        <f t="shared" si="1"/>
        <v>0</v>
      </c>
      <c r="BX11" s="79">
        <f t="shared" si="2"/>
        <v>13761.29</v>
      </c>
    </row>
    <row r="12" spans="2:76" ht="15">
      <c r="B12" s="13">
        <v>103</v>
      </c>
      <c r="C12" s="25" t="s">
        <v>93</v>
      </c>
      <c r="D12" s="88">
        <v>85298.77</v>
      </c>
      <c r="E12" s="89">
        <v>0</v>
      </c>
      <c r="F12" s="90">
        <v>111342.09999999999</v>
      </c>
      <c r="G12" s="88"/>
      <c r="H12" s="89"/>
      <c r="I12" s="90"/>
      <c r="J12" s="97"/>
      <c r="K12" s="89"/>
      <c r="L12" s="101"/>
      <c r="M12" s="91">
        <v>80200</v>
      </c>
      <c r="N12" s="89">
        <v>0</v>
      </c>
      <c r="O12" s="90">
        <v>97478.59</v>
      </c>
      <c r="P12" s="91">
        <v>3500</v>
      </c>
      <c r="Q12" s="89">
        <v>0</v>
      </c>
      <c r="R12" s="90">
        <v>3500</v>
      </c>
      <c r="S12" s="91">
        <v>9000</v>
      </c>
      <c r="T12" s="89">
        <v>0</v>
      </c>
      <c r="U12" s="90">
        <v>12069.2</v>
      </c>
      <c r="V12" s="91"/>
      <c r="W12" s="89"/>
      <c r="X12" s="90"/>
      <c r="Y12" s="91"/>
      <c r="Z12" s="89"/>
      <c r="AA12" s="90"/>
      <c r="AB12" s="91">
        <v>123550</v>
      </c>
      <c r="AC12" s="89">
        <v>0</v>
      </c>
      <c r="AD12" s="90">
        <v>146138.14</v>
      </c>
      <c r="AE12" s="91">
        <v>55200</v>
      </c>
      <c r="AF12" s="89">
        <v>0</v>
      </c>
      <c r="AG12" s="90">
        <v>65776.85999999999</v>
      </c>
      <c r="AH12" s="91"/>
      <c r="AI12" s="89"/>
      <c r="AJ12" s="90"/>
      <c r="AK12" s="91">
        <v>10700</v>
      </c>
      <c r="AL12" s="89">
        <v>0</v>
      </c>
      <c r="AM12" s="90">
        <v>12793.779999999999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367448.77</v>
      </c>
      <c r="BW12" s="77">
        <f t="shared" si="1"/>
        <v>0</v>
      </c>
      <c r="BX12" s="79">
        <f t="shared" si="2"/>
        <v>449098.67000000004</v>
      </c>
    </row>
    <row r="13" spans="2:76" ht="15">
      <c r="B13" s="13">
        <v>104</v>
      </c>
      <c r="C13" s="25" t="s">
        <v>19</v>
      </c>
      <c r="D13" s="88">
        <v>20800</v>
      </c>
      <c r="E13" s="89">
        <v>0</v>
      </c>
      <c r="F13" s="90">
        <v>22120.3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6360</v>
      </c>
      <c r="N13" s="89">
        <v>0</v>
      </c>
      <c r="O13" s="90">
        <v>12165.25</v>
      </c>
      <c r="P13" s="91"/>
      <c r="Q13" s="89"/>
      <c r="R13" s="90"/>
      <c r="S13" s="91">
        <v>0</v>
      </c>
      <c r="T13" s="89">
        <v>0</v>
      </c>
      <c r="U13" s="90">
        <v>0</v>
      </c>
      <c r="V13" s="91"/>
      <c r="W13" s="89"/>
      <c r="X13" s="90"/>
      <c r="Y13" s="91"/>
      <c r="Z13" s="89"/>
      <c r="AA13" s="90"/>
      <c r="AB13" s="91">
        <v>2600</v>
      </c>
      <c r="AC13" s="89">
        <v>0</v>
      </c>
      <c r="AD13" s="90">
        <v>8407.78</v>
      </c>
      <c r="AE13" s="91">
        <v>0</v>
      </c>
      <c r="AF13" s="89">
        <v>0</v>
      </c>
      <c r="AG13" s="90">
        <v>0</v>
      </c>
      <c r="AH13" s="91">
        <v>400</v>
      </c>
      <c r="AI13" s="89">
        <v>0</v>
      </c>
      <c r="AJ13" s="90">
        <v>400</v>
      </c>
      <c r="AK13" s="91">
        <v>52400</v>
      </c>
      <c r="AL13" s="89">
        <v>0</v>
      </c>
      <c r="AM13" s="90">
        <v>56897.92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1100</v>
      </c>
      <c r="BD13" s="89">
        <v>0</v>
      </c>
      <c r="BE13" s="101">
        <v>1100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83660</v>
      </c>
      <c r="BW13" s="77">
        <f t="shared" si="1"/>
        <v>0</v>
      </c>
      <c r="BX13" s="79">
        <f t="shared" si="2"/>
        <v>101091.25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6580</v>
      </c>
      <c r="BM16" s="89">
        <v>0</v>
      </c>
      <c r="BN16" s="90">
        <v>6580</v>
      </c>
      <c r="BO16" s="91"/>
      <c r="BP16" s="89"/>
      <c r="BQ16" s="90"/>
      <c r="BR16" s="97"/>
      <c r="BS16" s="89"/>
      <c r="BT16" s="101"/>
      <c r="BU16" s="76"/>
      <c r="BV16" s="85">
        <f t="shared" si="0"/>
        <v>6580</v>
      </c>
      <c r="BW16" s="77">
        <f t="shared" si="1"/>
        <v>0</v>
      </c>
      <c r="BX16" s="79">
        <f t="shared" si="2"/>
        <v>6580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16157</v>
      </c>
      <c r="E19" s="89">
        <v>0</v>
      </c>
      <c r="F19" s="90">
        <v>16157</v>
      </c>
      <c r="G19" s="88"/>
      <c r="H19" s="89"/>
      <c r="I19" s="90"/>
      <c r="J19" s="97"/>
      <c r="K19" s="89"/>
      <c r="L19" s="101"/>
      <c r="M19" s="97">
        <v>1140</v>
      </c>
      <c r="N19" s="89">
        <v>0</v>
      </c>
      <c r="O19" s="101">
        <v>1140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1750</v>
      </c>
      <c r="AF19" s="89">
        <v>0</v>
      </c>
      <c r="AG19" s="101">
        <v>2420.51</v>
      </c>
      <c r="AH19" s="97"/>
      <c r="AI19" s="89"/>
      <c r="AJ19" s="101"/>
      <c r="AK19" s="97">
        <v>350</v>
      </c>
      <c r="AL19" s="89">
        <v>0</v>
      </c>
      <c r="AM19" s="101">
        <v>350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16241.369999999999</v>
      </c>
      <c r="BJ19" s="89">
        <v>0</v>
      </c>
      <c r="BK19" s="101">
        <v>3000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35638.369999999995</v>
      </c>
      <c r="BW19" s="77">
        <f t="shared" si="1"/>
        <v>0</v>
      </c>
      <c r="BX19" s="79">
        <f t="shared" si="2"/>
        <v>23067.510000000002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243921.45</v>
      </c>
      <c r="E20" s="78">
        <f t="shared" si="3"/>
        <v>0</v>
      </c>
      <c r="F20" s="79">
        <f t="shared" si="3"/>
        <v>275114.26999999996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87700</v>
      </c>
      <c r="N20" s="78">
        <f t="shared" si="3"/>
        <v>0</v>
      </c>
      <c r="O20" s="77">
        <f t="shared" si="3"/>
        <v>110783.84</v>
      </c>
      <c r="P20" s="98">
        <f t="shared" si="3"/>
        <v>3500</v>
      </c>
      <c r="Q20" s="78">
        <f t="shared" si="3"/>
        <v>0</v>
      </c>
      <c r="R20" s="77">
        <f t="shared" si="3"/>
        <v>3500</v>
      </c>
      <c r="S20" s="98">
        <f t="shared" si="3"/>
        <v>9000</v>
      </c>
      <c r="T20" s="78">
        <f t="shared" si="3"/>
        <v>0</v>
      </c>
      <c r="U20" s="77">
        <f t="shared" si="3"/>
        <v>12069.2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126150</v>
      </c>
      <c r="AC20" s="78">
        <f t="shared" si="3"/>
        <v>0</v>
      </c>
      <c r="AD20" s="77">
        <f t="shared" si="3"/>
        <v>154545.92</v>
      </c>
      <c r="AE20" s="98">
        <f t="shared" si="3"/>
        <v>85200</v>
      </c>
      <c r="AF20" s="78">
        <f t="shared" si="3"/>
        <v>0</v>
      </c>
      <c r="AG20" s="77">
        <f t="shared" si="3"/>
        <v>97245.59999999998</v>
      </c>
      <c r="AH20" s="98">
        <f t="shared" si="3"/>
        <v>400</v>
      </c>
      <c r="AI20" s="78">
        <f t="shared" si="3"/>
        <v>0</v>
      </c>
      <c r="AJ20" s="77">
        <f t="shared" si="3"/>
        <v>400</v>
      </c>
      <c r="AK20" s="98">
        <f t="shared" si="3"/>
        <v>63450</v>
      </c>
      <c r="AL20" s="78">
        <f t="shared" si="3"/>
        <v>0</v>
      </c>
      <c r="AM20" s="77">
        <f t="shared" si="3"/>
        <v>70041.7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1100</v>
      </c>
      <c r="BD20" s="78">
        <f t="shared" si="3"/>
        <v>0</v>
      </c>
      <c r="BE20" s="77">
        <f t="shared" si="3"/>
        <v>1100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16241.369999999999</v>
      </c>
      <c r="BJ20" s="78">
        <f t="shared" si="3"/>
        <v>0</v>
      </c>
      <c r="BK20" s="77">
        <f t="shared" si="3"/>
        <v>3000</v>
      </c>
      <c r="BL20" s="98">
        <f t="shared" si="3"/>
        <v>6580</v>
      </c>
      <c r="BM20" s="78">
        <f t="shared" si="3"/>
        <v>0</v>
      </c>
      <c r="BN20" s="77">
        <f t="shared" si="3"/>
        <v>6580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643242.82</v>
      </c>
      <c r="BW20" s="77">
        <f>BW10+BW11+BW12+BW13+BW14+BW15+BW16+BW17+BW18+BW19</f>
        <v>0</v>
      </c>
      <c r="BX20" s="95">
        <f>BX10+BX11+BX12+BX13+BX14+BX15+BX16+BX17+BX18+BX19</f>
        <v>734380.53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49059.86</v>
      </c>
      <c r="G24" s="88"/>
      <c r="H24" s="89"/>
      <c r="I24" s="90"/>
      <c r="J24" s="97"/>
      <c r="K24" s="89"/>
      <c r="L24" s="101"/>
      <c r="M24" s="97">
        <v>2500</v>
      </c>
      <c r="N24" s="89">
        <v>0</v>
      </c>
      <c r="O24" s="101">
        <v>55481.22</v>
      </c>
      <c r="P24" s="97"/>
      <c r="Q24" s="89"/>
      <c r="R24" s="101"/>
      <c r="S24" s="97">
        <v>0</v>
      </c>
      <c r="T24" s="89">
        <v>0</v>
      </c>
      <c r="U24" s="101">
        <v>18544.059999999998</v>
      </c>
      <c r="V24" s="97"/>
      <c r="W24" s="89"/>
      <c r="X24" s="101"/>
      <c r="Y24" s="97">
        <v>0</v>
      </c>
      <c r="Z24" s="89">
        <v>0</v>
      </c>
      <c r="AA24" s="101">
        <v>1517.68</v>
      </c>
      <c r="AB24" s="97">
        <v>0</v>
      </c>
      <c r="AC24" s="89">
        <v>0</v>
      </c>
      <c r="AD24" s="101">
        <v>5467.429999999999</v>
      </c>
      <c r="AE24" s="97">
        <v>101500</v>
      </c>
      <c r="AF24" s="89">
        <v>0</v>
      </c>
      <c r="AG24" s="101">
        <v>116083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50000</v>
      </c>
      <c r="BA24" s="89">
        <v>0</v>
      </c>
      <c r="BB24" s="101">
        <v>50000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154000</v>
      </c>
      <c r="BW24" s="77">
        <f t="shared" si="4"/>
        <v>0</v>
      </c>
      <c r="BX24" s="79">
        <f t="shared" si="4"/>
        <v>296153.25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49059.86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2500</v>
      </c>
      <c r="N28" s="78">
        <f t="shared" si="5"/>
        <v>0</v>
      </c>
      <c r="O28" s="77">
        <f t="shared" si="5"/>
        <v>55481.22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18544.059999999998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1517.68</v>
      </c>
      <c r="AB28" s="98">
        <f t="shared" si="5"/>
        <v>0</v>
      </c>
      <c r="AC28" s="78">
        <f t="shared" si="5"/>
        <v>0</v>
      </c>
      <c r="AD28" s="77">
        <f t="shared" si="5"/>
        <v>5467.429999999999</v>
      </c>
      <c r="AE28" s="98">
        <f t="shared" si="5"/>
        <v>101500</v>
      </c>
      <c r="AF28" s="78">
        <f t="shared" si="5"/>
        <v>0</v>
      </c>
      <c r="AG28" s="77">
        <f t="shared" si="5"/>
        <v>116083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50000</v>
      </c>
      <c r="BA28" s="78">
        <f t="shared" si="6"/>
        <v>0</v>
      </c>
      <c r="BB28" s="77">
        <f t="shared" si="6"/>
        <v>50000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154000</v>
      </c>
      <c r="BW28" s="77">
        <f>BW23+BW24+BW25+BW26+BW27</f>
        <v>0</v>
      </c>
      <c r="BX28" s="95">
        <f>BX23+BX24+BX25+BX26+BX27</f>
        <v>296153.25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22540</v>
      </c>
      <c r="BM40" s="89">
        <v>0</v>
      </c>
      <c r="BN40" s="101">
        <v>22540</v>
      </c>
      <c r="BO40" s="97"/>
      <c r="BP40" s="89"/>
      <c r="BQ40" s="101"/>
      <c r="BR40" s="97"/>
      <c r="BS40" s="89"/>
      <c r="BT40" s="101"/>
      <c r="BU40" s="76"/>
      <c r="BV40" s="85">
        <f t="shared" si="10"/>
        <v>22540</v>
      </c>
      <c r="BW40" s="77">
        <f t="shared" si="10"/>
        <v>0</v>
      </c>
      <c r="BX40" s="79">
        <f t="shared" si="10"/>
        <v>22540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22540</v>
      </c>
      <c r="BM42" s="78">
        <f t="shared" si="12"/>
        <v>0</v>
      </c>
      <c r="BN42" s="77">
        <f t="shared" si="12"/>
        <v>22540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22540</v>
      </c>
      <c r="BW42" s="77">
        <f>BW38+BW39+BW40+BW41</f>
        <v>0</v>
      </c>
      <c r="BX42" s="95">
        <f>BX38+BX39+BX40+BX41</f>
        <v>22540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>
        <v>100000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</v>
      </c>
      <c r="BP46" s="78">
        <f>BP45</f>
        <v>0</v>
      </c>
      <c r="BQ46" s="95">
        <f>BQ45</f>
        <v>100000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100000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159500</v>
      </c>
      <c r="BS49" s="89">
        <v>0</v>
      </c>
      <c r="BT49" s="101">
        <v>185830.13</v>
      </c>
      <c r="BU49" s="76"/>
      <c r="BV49" s="85">
        <f aca="true" t="shared" si="15" ref="BV49:BX50">D49+G49+J49+M49+P49+S49+V49+Y49+AB49+AE49+AH49+AK49+AN49+AQ49+AT49+AW49+AZ49+BC49+BF49+BI49+BL49+BO49+BR49</f>
        <v>159500</v>
      </c>
      <c r="BW49" s="77">
        <f t="shared" si="15"/>
        <v>0</v>
      </c>
      <c r="BX49" s="79">
        <f t="shared" si="15"/>
        <v>185830.13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72500</v>
      </c>
      <c r="BS50" s="89">
        <v>0</v>
      </c>
      <c r="BT50" s="101">
        <v>207010.27</v>
      </c>
      <c r="BU50" s="76"/>
      <c r="BV50" s="85">
        <f t="shared" si="15"/>
        <v>72500</v>
      </c>
      <c r="BW50" s="77">
        <f t="shared" si="15"/>
        <v>0</v>
      </c>
      <c r="BX50" s="79">
        <f t="shared" si="15"/>
        <v>207010.27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232000</v>
      </c>
      <c r="BS51" s="78">
        <f>BS49+BS50</f>
        <v>0</v>
      </c>
      <c r="BT51" s="77">
        <f>BT49+BT50</f>
        <v>392840.4</v>
      </c>
      <c r="BU51" s="85"/>
      <c r="BV51" s="85">
        <f>BV49+BV50</f>
        <v>232000</v>
      </c>
      <c r="BW51" s="77">
        <f>BW49+BW50</f>
        <v>0</v>
      </c>
      <c r="BX51" s="95">
        <f>BX49+BX50</f>
        <v>392840.4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243921.45</v>
      </c>
      <c r="E53" s="86">
        <f t="shared" si="18"/>
        <v>0</v>
      </c>
      <c r="F53" s="86">
        <f t="shared" si="18"/>
        <v>324174.12999999995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90200</v>
      </c>
      <c r="N53" s="86">
        <f t="shared" si="18"/>
        <v>0</v>
      </c>
      <c r="O53" s="86">
        <f t="shared" si="18"/>
        <v>166265.06</v>
      </c>
      <c r="P53" s="86">
        <f t="shared" si="18"/>
        <v>3500</v>
      </c>
      <c r="Q53" s="86">
        <f t="shared" si="18"/>
        <v>0</v>
      </c>
      <c r="R53" s="86">
        <f t="shared" si="18"/>
        <v>3500</v>
      </c>
      <c r="S53" s="86">
        <f t="shared" si="18"/>
        <v>9000</v>
      </c>
      <c r="T53" s="86">
        <f t="shared" si="18"/>
        <v>0</v>
      </c>
      <c r="U53" s="86">
        <f t="shared" si="18"/>
        <v>30613.26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1517.68</v>
      </c>
      <c r="AB53" s="86">
        <f t="shared" si="18"/>
        <v>126150</v>
      </c>
      <c r="AC53" s="86">
        <f t="shared" si="18"/>
        <v>0</v>
      </c>
      <c r="AD53" s="86">
        <f t="shared" si="18"/>
        <v>160013.35</v>
      </c>
      <c r="AE53" s="86">
        <f t="shared" si="18"/>
        <v>186700</v>
      </c>
      <c r="AF53" s="86">
        <f t="shared" si="18"/>
        <v>0</v>
      </c>
      <c r="AG53" s="86">
        <f t="shared" si="18"/>
        <v>213328.59999999998</v>
      </c>
      <c r="AH53" s="86">
        <f t="shared" si="18"/>
        <v>400</v>
      </c>
      <c r="AI53" s="86">
        <f t="shared" si="18"/>
        <v>0</v>
      </c>
      <c r="AJ53" s="86">
        <f aca="true" t="shared" si="19" ref="AJ53:BT53">AJ20+AJ28+AJ35+AJ42+AJ46+AJ51</f>
        <v>400</v>
      </c>
      <c r="AK53" s="86">
        <f t="shared" si="19"/>
        <v>63450</v>
      </c>
      <c r="AL53" s="86">
        <f t="shared" si="19"/>
        <v>0</v>
      </c>
      <c r="AM53" s="86">
        <f t="shared" si="19"/>
        <v>70041.7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50000</v>
      </c>
      <c r="BA53" s="86">
        <f t="shared" si="19"/>
        <v>0</v>
      </c>
      <c r="BB53" s="86">
        <f t="shared" si="19"/>
        <v>50000</v>
      </c>
      <c r="BC53" s="86">
        <f t="shared" si="19"/>
        <v>1100</v>
      </c>
      <c r="BD53" s="86">
        <f t="shared" si="19"/>
        <v>0</v>
      </c>
      <c r="BE53" s="86">
        <f t="shared" si="19"/>
        <v>1100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16241.369999999999</v>
      </c>
      <c r="BJ53" s="86">
        <f t="shared" si="19"/>
        <v>0</v>
      </c>
      <c r="BK53" s="86">
        <f t="shared" si="19"/>
        <v>3000</v>
      </c>
      <c r="BL53" s="86">
        <f t="shared" si="19"/>
        <v>29120</v>
      </c>
      <c r="BM53" s="86">
        <f t="shared" si="19"/>
        <v>0</v>
      </c>
      <c r="BN53" s="86">
        <f t="shared" si="19"/>
        <v>29120</v>
      </c>
      <c r="BO53" s="86">
        <f t="shared" si="19"/>
        <v>100000</v>
      </c>
      <c r="BP53" s="86">
        <f t="shared" si="19"/>
        <v>0</v>
      </c>
      <c r="BQ53" s="86">
        <f t="shared" si="19"/>
        <v>100000</v>
      </c>
      <c r="BR53" s="86">
        <f t="shared" si="19"/>
        <v>232000</v>
      </c>
      <c r="BS53" s="86">
        <f t="shared" si="19"/>
        <v>0</v>
      </c>
      <c r="BT53" s="86">
        <f t="shared" si="19"/>
        <v>392840.4</v>
      </c>
      <c r="BU53" s="86">
        <f>BU8</f>
        <v>0</v>
      </c>
      <c r="BV53" s="102">
        <f>BV8+BV20+BV28+BV35+BV42+BV46+BV51</f>
        <v>1151782.8199999998</v>
      </c>
      <c r="BW53" s="87">
        <f>BW20+BW28+BW35+BW42+BW46+BW51</f>
        <v>0</v>
      </c>
      <c r="BX53" s="87">
        <f>BX20+BX28+BX35+BX42+BX46+BX51</f>
        <v>1545914.1800000002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107528.98999999999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26500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134028.99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62993.41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80200</v>
      </c>
      <c r="N12" s="89">
        <v>0</v>
      </c>
      <c r="O12" s="90"/>
      <c r="P12" s="91">
        <v>1000</v>
      </c>
      <c r="Q12" s="89">
        <v>0</v>
      </c>
      <c r="R12" s="90"/>
      <c r="S12" s="91">
        <v>9000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123550</v>
      </c>
      <c r="AC12" s="89">
        <v>0</v>
      </c>
      <c r="AD12" s="90"/>
      <c r="AE12" s="91">
        <v>55700</v>
      </c>
      <c r="AF12" s="89">
        <v>0</v>
      </c>
      <c r="AG12" s="90"/>
      <c r="AH12" s="91"/>
      <c r="AI12" s="89"/>
      <c r="AJ12" s="90"/>
      <c r="AK12" s="91">
        <v>9200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341643.41000000003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6360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2100</v>
      </c>
      <c r="AC13" s="89">
        <v>0</v>
      </c>
      <c r="AD13" s="90"/>
      <c r="AE13" s="91">
        <v>0</v>
      </c>
      <c r="AF13" s="89">
        <v>0</v>
      </c>
      <c r="AG13" s="90"/>
      <c r="AH13" s="91">
        <v>400</v>
      </c>
      <c r="AI13" s="89">
        <v>0</v>
      </c>
      <c r="AJ13" s="90"/>
      <c r="AK13" s="91">
        <v>52400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1100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92660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5620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16157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1140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1750</v>
      </c>
      <c r="AF19" s="89">
        <v>0</v>
      </c>
      <c r="AG19" s="101"/>
      <c r="AH19" s="97"/>
      <c r="AI19" s="89"/>
      <c r="AJ19" s="101"/>
      <c r="AK19" s="97">
        <v>350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16623.42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36020.42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224929.4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87700</v>
      </c>
      <c r="N20" s="78">
        <f t="shared" si="1"/>
        <v>0</v>
      </c>
      <c r="O20" s="77">
        <f t="shared" si="1"/>
        <v>0</v>
      </c>
      <c r="P20" s="98">
        <f t="shared" si="1"/>
        <v>1000</v>
      </c>
      <c r="Q20" s="78">
        <f t="shared" si="1"/>
        <v>0</v>
      </c>
      <c r="R20" s="77">
        <f t="shared" si="1"/>
        <v>0</v>
      </c>
      <c r="S20" s="98">
        <f t="shared" si="1"/>
        <v>9000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125650</v>
      </c>
      <c r="AC20" s="78">
        <f t="shared" si="1"/>
        <v>0</v>
      </c>
      <c r="AD20" s="77">
        <f t="shared" si="1"/>
        <v>0</v>
      </c>
      <c r="AE20" s="98">
        <f t="shared" si="1"/>
        <v>85700</v>
      </c>
      <c r="AF20" s="78">
        <f t="shared" si="1"/>
        <v>0</v>
      </c>
      <c r="AG20" s="77">
        <f t="shared" si="1"/>
        <v>0</v>
      </c>
      <c r="AH20" s="98">
        <f t="shared" si="1"/>
        <v>400</v>
      </c>
      <c r="AI20" s="78">
        <f t="shared" si="1"/>
        <v>0</v>
      </c>
      <c r="AJ20" s="77">
        <f t="shared" si="1"/>
        <v>0</v>
      </c>
      <c r="AK20" s="98">
        <f t="shared" si="1"/>
        <v>61950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1100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16623.42</v>
      </c>
      <c r="BJ20" s="78">
        <f t="shared" si="1"/>
        <v>0</v>
      </c>
      <c r="BK20" s="77">
        <f t="shared" si="1"/>
        <v>0</v>
      </c>
      <c r="BL20" s="98">
        <f t="shared" si="1"/>
        <v>5620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619672.8200000001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23510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23510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23510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23510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159500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159500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72500</v>
      </c>
      <c r="BS50" s="89">
        <v>0</v>
      </c>
      <c r="BT50" s="101"/>
      <c r="BU50" s="76"/>
      <c r="BV50" s="85">
        <f t="shared" si="9"/>
        <v>72500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232000</v>
      </c>
      <c r="BS51" s="78">
        <f>BS49+BS50</f>
        <v>0</v>
      </c>
      <c r="BT51" s="77">
        <f>BT49+BT50</f>
        <v>0</v>
      </c>
      <c r="BU51" s="85"/>
      <c r="BV51" s="85">
        <f>BV49+BV50</f>
        <v>232000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224929.4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87700</v>
      </c>
      <c r="N53" s="86">
        <f t="shared" si="11"/>
        <v>0</v>
      </c>
      <c r="O53" s="86">
        <f t="shared" si="11"/>
        <v>0</v>
      </c>
      <c r="P53" s="86">
        <f t="shared" si="11"/>
        <v>1000</v>
      </c>
      <c r="Q53" s="86">
        <f t="shared" si="11"/>
        <v>0</v>
      </c>
      <c r="R53" s="86">
        <f t="shared" si="11"/>
        <v>0</v>
      </c>
      <c r="S53" s="86">
        <f t="shared" si="11"/>
        <v>9000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125650</v>
      </c>
      <c r="AC53" s="86">
        <f t="shared" si="11"/>
        <v>0</v>
      </c>
      <c r="AD53" s="86">
        <f t="shared" si="11"/>
        <v>0</v>
      </c>
      <c r="AE53" s="86">
        <f t="shared" si="11"/>
        <v>90700</v>
      </c>
      <c r="AF53" s="86">
        <f t="shared" si="11"/>
        <v>0</v>
      </c>
      <c r="AG53" s="86">
        <f t="shared" si="11"/>
        <v>0</v>
      </c>
      <c r="AH53" s="86">
        <f t="shared" si="11"/>
        <v>400</v>
      </c>
      <c r="AI53" s="86">
        <f t="shared" si="11"/>
        <v>0</v>
      </c>
      <c r="AJ53" s="86">
        <f t="shared" si="11"/>
        <v>0</v>
      </c>
      <c r="AK53" s="86">
        <f t="shared" si="11"/>
        <v>61950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1100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16623.42</v>
      </c>
      <c r="BJ53" s="86">
        <f t="shared" si="11"/>
        <v>0</v>
      </c>
      <c r="BK53" s="86">
        <f t="shared" si="11"/>
        <v>0</v>
      </c>
      <c r="BL53" s="86">
        <f t="shared" si="11"/>
        <v>29130</v>
      </c>
      <c r="BM53" s="86">
        <f t="shared" si="11"/>
        <v>0</v>
      </c>
      <c r="BN53" s="86">
        <f t="shared" si="11"/>
        <v>0</v>
      </c>
      <c r="BO53" s="86">
        <f t="shared" si="11"/>
        <v>100000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980182.8200000001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107528.98999999999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26500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134028.99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63998.770000000004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80200</v>
      </c>
      <c r="N12" s="89">
        <v>0</v>
      </c>
      <c r="O12" s="90"/>
      <c r="P12" s="91">
        <v>1000</v>
      </c>
      <c r="Q12" s="89">
        <v>0</v>
      </c>
      <c r="R12" s="90"/>
      <c r="S12" s="91">
        <v>9000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127764.64</v>
      </c>
      <c r="AC12" s="89">
        <v>0</v>
      </c>
      <c r="AD12" s="90"/>
      <c r="AE12" s="91">
        <v>57100</v>
      </c>
      <c r="AF12" s="89">
        <v>0</v>
      </c>
      <c r="AG12" s="90"/>
      <c r="AH12" s="91"/>
      <c r="AI12" s="89"/>
      <c r="AJ12" s="90"/>
      <c r="AK12" s="91">
        <v>8700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347763.41000000003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6360</v>
      </c>
      <c r="N13" s="89">
        <v>0</v>
      </c>
      <c r="O13" s="90"/>
      <c r="P13" s="91"/>
      <c r="Q13" s="89"/>
      <c r="R13" s="90"/>
      <c r="S13" s="91">
        <v>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2100</v>
      </c>
      <c r="AC13" s="89">
        <v>0</v>
      </c>
      <c r="AD13" s="90"/>
      <c r="AE13" s="91">
        <v>0</v>
      </c>
      <c r="AF13" s="89">
        <v>0</v>
      </c>
      <c r="AG13" s="90"/>
      <c r="AH13" s="91">
        <v>400</v>
      </c>
      <c r="AI13" s="89">
        <v>0</v>
      </c>
      <c r="AJ13" s="90"/>
      <c r="AK13" s="91">
        <v>52400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>
        <v>1100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92660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4680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4680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16157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1140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1750</v>
      </c>
      <c r="AF19" s="89">
        <v>0</v>
      </c>
      <c r="AG19" s="101"/>
      <c r="AH19" s="97"/>
      <c r="AI19" s="89"/>
      <c r="AJ19" s="101"/>
      <c r="AK19" s="97">
        <v>350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18123.42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37520.42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225934.76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87700</v>
      </c>
      <c r="N20" s="78">
        <f t="shared" si="1"/>
        <v>0</v>
      </c>
      <c r="O20" s="77">
        <f t="shared" si="1"/>
        <v>0</v>
      </c>
      <c r="P20" s="98">
        <f t="shared" si="1"/>
        <v>1000</v>
      </c>
      <c r="Q20" s="78">
        <f t="shared" si="1"/>
        <v>0</v>
      </c>
      <c r="R20" s="77">
        <f t="shared" si="1"/>
        <v>0</v>
      </c>
      <c r="S20" s="98">
        <f t="shared" si="1"/>
        <v>9000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129864.64</v>
      </c>
      <c r="AC20" s="78">
        <f t="shared" si="1"/>
        <v>0</v>
      </c>
      <c r="AD20" s="77">
        <f t="shared" si="1"/>
        <v>0</v>
      </c>
      <c r="AE20" s="98">
        <f t="shared" si="1"/>
        <v>87100</v>
      </c>
      <c r="AF20" s="78">
        <f t="shared" si="1"/>
        <v>0</v>
      </c>
      <c r="AG20" s="77">
        <f t="shared" si="1"/>
        <v>0</v>
      </c>
      <c r="AH20" s="98">
        <f t="shared" si="1"/>
        <v>400</v>
      </c>
      <c r="AI20" s="78">
        <f t="shared" si="1"/>
        <v>0</v>
      </c>
      <c r="AJ20" s="77">
        <f t="shared" si="1"/>
        <v>0</v>
      </c>
      <c r="AK20" s="98">
        <f t="shared" si="1"/>
        <v>61450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1100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18123.42</v>
      </c>
      <c r="BJ20" s="78">
        <f t="shared" si="1"/>
        <v>0</v>
      </c>
      <c r="BK20" s="77">
        <f t="shared" si="1"/>
        <v>0</v>
      </c>
      <c r="BL20" s="98">
        <f t="shared" si="1"/>
        <v>4680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626352.8200000001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15930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15930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15930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15930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159500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159500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72500</v>
      </c>
      <c r="BS50" s="89">
        <v>0</v>
      </c>
      <c r="BT50" s="101"/>
      <c r="BU50" s="76"/>
      <c r="BV50" s="85">
        <f t="shared" si="9"/>
        <v>72500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232000</v>
      </c>
      <c r="BS51" s="78">
        <f>BS49+BS50</f>
        <v>0</v>
      </c>
      <c r="BT51" s="77">
        <f>BT49+BT50</f>
        <v>0</v>
      </c>
      <c r="BU51" s="85"/>
      <c r="BV51" s="85">
        <f>BV49+BV50</f>
        <v>232000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225934.76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87700</v>
      </c>
      <c r="N53" s="86">
        <f t="shared" si="11"/>
        <v>0</v>
      </c>
      <c r="O53" s="86">
        <f t="shared" si="11"/>
        <v>0</v>
      </c>
      <c r="P53" s="86">
        <f t="shared" si="11"/>
        <v>1000</v>
      </c>
      <c r="Q53" s="86">
        <f t="shared" si="11"/>
        <v>0</v>
      </c>
      <c r="R53" s="86">
        <f t="shared" si="11"/>
        <v>0</v>
      </c>
      <c r="S53" s="86">
        <f t="shared" si="11"/>
        <v>9000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129864.64</v>
      </c>
      <c r="AC53" s="86">
        <f t="shared" si="11"/>
        <v>0</v>
      </c>
      <c r="AD53" s="86">
        <f t="shared" si="11"/>
        <v>0</v>
      </c>
      <c r="AE53" s="86">
        <f t="shared" si="11"/>
        <v>92100</v>
      </c>
      <c r="AF53" s="86">
        <f t="shared" si="11"/>
        <v>0</v>
      </c>
      <c r="AG53" s="86">
        <f t="shared" si="11"/>
        <v>0</v>
      </c>
      <c r="AH53" s="86">
        <f t="shared" si="11"/>
        <v>400</v>
      </c>
      <c r="AI53" s="86">
        <f t="shared" si="11"/>
        <v>0</v>
      </c>
      <c r="AJ53" s="86">
        <f t="shared" si="11"/>
        <v>0</v>
      </c>
      <c r="AK53" s="86">
        <f t="shared" si="11"/>
        <v>61450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1100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18123.42</v>
      </c>
      <c r="BJ53" s="86">
        <f t="shared" si="11"/>
        <v>0</v>
      </c>
      <c r="BK53" s="86">
        <f t="shared" si="11"/>
        <v>0</v>
      </c>
      <c r="BL53" s="86">
        <f t="shared" si="11"/>
        <v>20610</v>
      </c>
      <c r="BM53" s="86">
        <f t="shared" si="11"/>
        <v>0</v>
      </c>
      <c r="BN53" s="86">
        <f t="shared" si="11"/>
        <v>0</v>
      </c>
      <c r="BO53" s="86">
        <f t="shared" si="11"/>
        <v>100000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232000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979282.8200000001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2020-06-29T09:25:12Z</dcterms:modified>
  <cp:category/>
  <cp:version/>
  <cp:contentType/>
  <cp:contentStatus/>
</cp:coreProperties>
</file>