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<sst xmlns="http://schemas.openxmlformats.org/spreadsheetml/2006/main" count="870" uniqueCount="151">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</sst>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400000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1794527</v>
      </c>
      <c r="E10" s="45">
        <v>3115962.29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1794527</v>
      </c>
      <c r="E16" s="51">
        <f>E10+E11+E12+E13+E14+E15</f>
        <v>3115962.29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336018</v>
      </c>
      <c r="E18" s="45">
        <v>427549.91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9000</v>
      </c>
      <c r="E20" s="59">
        <v>15000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8500</v>
      </c>
      <c r="E22" s="50">
        <v>22202.18</v>
      </c>
    </row>
    <row r="23" spans="2:5" ht="15.75" thickBot="1">
      <c r="B23" s="16">
        <v>20000</v>
      </c>
      <c r="C23" s="15" t="s">
        <v>24</v>
      </c>
      <c r="D23" s="48">
        <f>D18+D19+D20+D21+D22</f>
        <v>353518</v>
      </c>
      <c r="E23" s="51">
        <f>E18+E19+E20+E21+E22</f>
        <v>464752.08999999997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419794</v>
      </c>
      <c r="E25" s="45">
        <v>520769.18</v>
      </c>
    </row>
    <row r="26" spans="2:5" ht="15">
      <c r="B26" s="13">
        <v>30200</v>
      </c>
      <c r="C26" s="54" t="s">
        <v>28</v>
      </c>
      <c r="D26" s="39">
        <v>12000</v>
      </c>
      <c r="E26" s="45">
        <v>26797.89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140933</v>
      </c>
      <c r="E29" s="50">
        <v>311578.97</v>
      </c>
    </row>
    <row r="30" spans="2:5" ht="15.75" thickBot="1">
      <c r="B30" s="16">
        <v>30000</v>
      </c>
      <c r="C30" s="15" t="s">
        <v>32</v>
      </c>
      <c r="D30" s="48">
        <f>D25+D26+D27+D28+D29</f>
        <v>572827</v>
      </c>
      <c r="E30" s="51">
        <f>E25+E26+E27+E28+E29</f>
        <v>859246.0399999999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223577.81</v>
      </c>
    </row>
    <row r="34" spans="2:5" ht="15">
      <c r="B34" s="13">
        <v>40300</v>
      </c>
      <c r="C34" s="54" t="s">
        <v>37</v>
      </c>
      <c r="D34" s="61">
        <v>180000</v>
      </c>
      <c r="E34" s="45">
        <v>425000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145000</v>
      </c>
      <c r="E36" s="50">
        <v>145000</v>
      </c>
    </row>
    <row r="37" spans="2:5" ht="15.75" thickBot="1">
      <c r="B37" s="16">
        <v>40000</v>
      </c>
      <c r="C37" s="15" t="s">
        <v>40</v>
      </c>
      <c r="D37" s="48">
        <f>D32+D33+D34+D35+D36</f>
        <v>325000</v>
      </c>
      <c r="E37" s="51">
        <f>E32+E33+E34+E35+E36</f>
        <v>793577.81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330000</v>
      </c>
      <c r="E47" s="45">
        <v>330000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330000</v>
      </c>
      <c r="E49" s="51">
        <f>E45+E46+E47+E48</f>
        <v>330000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680788</v>
      </c>
      <c r="E51" s="62">
        <v>680788</v>
      </c>
    </row>
    <row r="52" spans="2:5" ht="15.75" thickBot="1">
      <c r="B52" s="16">
        <v>70000</v>
      </c>
      <c r="C52" s="15" t="s">
        <v>58</v>
      </c>
      <c r="D52" s="48">
        <f>D51</f>
        <v>680788</v>
      </c>
      <c r="E52" s="51">
        <f>E51</f>
        <v>680788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554100</v>
      </c>
      <c r="E54" s="45">
        <v>712256.8600000001</v>
      </c>
    </row>
    <row r="55" spans="2:5" ht="15">
      <c r="B55" s="13">
        <v>90200</v>
      </c>
      <c r="C55" s="54" t="s">
        <v>62</v>
      </c>
      <c r="D55" s="61">
        <v>1260993</v>
      </c>
      <c r="E55" s="62">
        <v>1263800.75</v>
      </c>
    </row>
    <row r="56" spans="2:5" ht="15.75" thickBot="1">
      <c r="B56" s="16">
        <v>90000</v>
      </c>
      <c r="C56" s="15" t="s">
        <v>63</v>
      </c>
      <c r="D56" s="48">
        <f>D54+D55</f>
        <v>1815093</v>
      </c>
      <c r="E56" s="51">
        <f>E54+E55</f>
        <v>1976057.61</v>
      </c>
    </row>
    <row r="57" spans="2:5" ht="16.5" thickBot="1" thickTop="1">
      <c r="B57" s="109" t="s">
        <v>64</v>
      </c>
      <c r="C57" s="110"/>
      <c r="D57" s="52">
        <f>D16+D23+D30+D37+D43+D49+D52+D56</f>
        <v>5871753</v>
      </c>
      <c r="E57" s="55">
        <f>E16+E23+E30+E37+E43+E49+E52+E56</f>
        <v>8220383.840000001</v>
      </c>
    </row>
    <row r="58" spans="2:5" ht="16.5" thickBot="1" thickTop="1">
      <c r="B58" s="109" t="s">
        <v>65</v>
      </c>
      <c r="C58" s="110"/>
      <c r="D58" s="52">
        <f>D57+D5+D6+D7+D8</f>
        <v>5871753</v>
      </c>
      <c r="E58" s="55">
        <f>E57+E5+E6+E7+E8</f>
        <v>8620383.84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1798535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1798535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336018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9000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345018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427603</v>
      </c>
      <c r="E25" s="45"/>
    </row>
    <row r="26" spans="2:5" ht="15">
      <c r="B26" s="13">
        <v>30200</v>
      </c>
      <c r="C26" s="54" t="s">
        <v>28</v>
      </c>
      <c r="D26" s="39">
        <v>12000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117356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557059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145000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145000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680788</v>
      </c>
      <c r="E51" s="62"/>
    </row>
    <row r="52" spans="2:5" ht="15.75" thickBot="1">
      <c r="B52" s="16">
        <v>70000</v>
      </c>
      <c r="C52" s="15" t="s">
        <v>58</v>
      </c>
      <c r="D52" s="48">
        <f>D51</f>
        <v>680788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554100</v>
      </c>
      <c r="E54" s="45"/>
    </row>
    <row r="55" spans="2:5" ht="15">
      <c r="B55" s="13">
        <v>90200</v>
      </c>
      <c r="C55" s="54" t="s">
        <v>62</v>
      </c>
      <c r="D55" s="61">
        <v>198000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752100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4278500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4278500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1802579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1802579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336018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9000</v>
      </c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345018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427633</v>
      </c>
      <c r="E25" s="45"/>
    </row>
    <row r="26" spans="2:5" ht="15">
      <c r="B26" s="13">
        <v>30200</v>
      </c>
      <c r="C26" s="54" t="s">
        <v>28</v>
      </c>
      <c r="D26" s="39">
        <v>12000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117356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557089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145000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145000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680788</v>
      </c>
      <c r="E51" s="62"/>
    </row>
    <row r="52" spans="2:5" ht="15.75" thickBot="1">
      <c r="B52" s="16">
        <v>70000</v>
      </c>
      <c r="C52" s="15" t="s">
        <v>58</v>
      </c>
      <c r="D52" s="48">
        <f>D51</f>
        <v>680788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554100</v>
      </c>
      <c r="E54" s="45"/>
    </row>
    <row r="55" spans="2:5" ht="15">
      <c r="B55" s="13">
        <v>90200</v>
      </c>
      <c r="C55" s="54" t="s">
        <v>62</v>
      </c>
      <c r="D55" s="61">
        <v>198000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752100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4282574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4282574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454504</v>
      </c>
      <c r="E10" s="89">
        <v>0</v>
      </c>
      <c r="F10" s="90">
        <v>594385.85</v>
      </c>
      <c r="G10" s="88"/>
      <c r="H10" s="89"/>
      <c r="I10" s="90"/>
      <c r="J10" s="97">
        <v>0</v>
      </c>
      <c r="K10" s="89">
        <v>0</v>
      </c>
      <c r="L10" s="101">
        <v>0</v>
      </c>
      <c r="M10" s="91">
        <v>30570</v>
      </c>
      <c r="N10" s="89">
        <v>0</v>
      </c>
      <c r="O10" s="90">
        <v>35871.92</v>
      </c>
      <c r="P10" s="91">
        <v>0</v>
      </c>
      <c r="Q10" s="89">
        <v>0</v>
      </c>
      <c r="R10" s="90">
        <v>0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28290</v>
      </c>
      <c r="AC10" s="89">
        <v>0</v>
      </c>
      <c r="AD10" s="90">
        <v>33221.54</v>
      </c>
      <c r="AE10" s="91">
        <v>13520</v>
      </c>
      <c r="AF10" s="89">
        <v>0</v>
      </c>
      <c r="AG10" s="90">
        <v>15404.900000000001</v>
      </c>
      <c r="AH10" s="91"/>
      <c r="AI10" s="89"/>
      <c r="AJ10" s="90"/>
      <c r="AK10" s="91">
        <v>29450</v>
      </c>
      <c r="AL10" s="89">
        <v>0</v>
      </c>
      <c r="AM10" s="90">
        <v>34305.9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556334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713190.1100000001</v>
      </c>
    </row>
    <row r="11" spans="2:76" ht="15">
      <c r="B11" s="13">
        <v>102</v>
      </c>
      <c r="C11" s="25" t="s">
        <v>92</v>
      </c>
      <c r="D11" s="88">
        <v>33389</v>
      </c>
      <c r="E11" s="89">
        <v>0</v>
      </c>
      <c r="F11" s="90">
        <v>45466.57</v>
      </c>
      <c r="G11" s="88"/>
      <c r="H11" s="89"/>
      <c r="I11" s="90"/>
      <c r="J11" s="97">
        <v>0</v>
      </c>
      <c r="K11" s="89">
        <v>0</v>
      </c>
      <c r="L11" s="101">
        <v>0</v>
      </c>
      <c r="M11" s="91">
        <v>2050</v>
      </c>
      <c r="N11" s="89">
        <v>0</v>
      </c>
      <c r="O11" s="90">
        <v>2457.98</v>
      </c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/>
      <c r="Z11" s="89"/>
      <c r="AA11" s="90"/>
      <c r="AB11" s="91">
        <v>1905</v>
      </c>
      <c r="AC11" s="89">
        <v>0</v>
      </c>
      <c r="AD11" s="90">
        <v>2264.05</v>
      </c>
      <c r="AE11" s="91">
        <v>910</v>
      </c>
      <c r="AF11" s="89">
        <v>0</v>
      </c>
      <c r="AG11" s="90">
        <v>1102.95</v>
      </c>
      <c r="AH11" s="91"/>
      <c r="AI11" s="89"/>
      <c r="AJ11" s="90"/>
      <c r="AK11" s="91">
        <v>1930</v>
      </c>
      <c r="AL11" s="89">
        <v>0</v>
      </c>
      <c r="AM11" s="90">
        <v>2260.9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40184</v>
      </c>
      <c r="BW11" s="77">
        <f t="shared" si="1"/>
        <v>0</v>
      </c>
      <c r="BX11" s="79">
        <f t="shared" si="2"/>
        <v>53552.450000000004</v>
      </c>
    </row>
    <row r="12" spans="2:76" ht="15">
      <c r="B12" s="13">
        <v>103</v>
      </c>
      <c r="C12" s="25" t="s">
        <v>93</v>
      </c>
      <c r="D12" s="88">
        <v>304968</v>
      </c>
      <c r="E12" s="89">
        <v>0</v>
      </c>
      <c r="F12" s="90">
        <v>433591.5399999999</v>
      </c>
      <c r="G12" s="88"/>
      <c r="H12" s="89"/>
      <c r="I12" s="90"/>
      <c r="J12" s="97">
        <v>0</v>
      </c>
      <c r="K12" s="89">
        <v>0</v>
      </c>
      <c r="L12" s="101">
        <v>0</v>
      </c>
      <c r="M12" s="91">
        <v>214337</v>
      </c>
      <c r="N12" s="89">
        <v>0</v>
      </c>
      <c r="O12" s="90">
        <v>291046.54</v>
      </c>
      <c r="P12" s="91">
        <v>28500</v>
      </c>
      <c r="Q12" s="89">
        <v>0</v>
      </c>
      <c r="R12" s="90">
        <v>35548.11</v>
      </c>
      <c r="S12" s="91">
        <v>8842</v>
      </c>
      <c r="T12" s="89">
        <v>0</v>
      </c>
      <c r="U12" s="90">
        <v>12864.8</v>
      </c>
      <c r="V12" s="91">
        <v>8800</v>
      </c>
      <c r="W12" s="89">
        <v>0</v>
      </c>
      <c r="X12" s="90">
        <v>12280.67</v>
      </c>
      <c r="Y12" s="91">
        <v>0</v>
      </c>
      <c r="Z12" s="89">
        <v>0</v>
      </c>
      <c r="AA12" s="90">
        <v>14444.66</v>
      </c>
      <c r="AB12" s="91">
        <v>410334</v>
      </c>
      <c r="AC12" s="89">
        <v>0</v>
      </c>
      <c r="AD12" s="90">
        <v>529935.8899999999</v>
      </c>
      <c r="AE12" s="91">
        <v>152400</v>
      </c>
      <c r="AF12" s="89">
        <v>0</v>
      </c>
      <c r="AG12" s="90">
        <v>215689.77</v>
      </c>
      <c r="AH12" s="91">
        <v>2290</v>
      </c>
      <c r="AI12" s="89">
        <v>0</v>
      </c>
      <c r="AJ12" s="90">
        <v>3189.87</v>
      </c>
      <c r="AK12" s="91">
        <v>9950</v>
      </c>
      <c r="AL12" s="89">
        <v>0</v>
      </c>
      <c r="AM12" s="90">
        <v>17763.72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>
        <v>6400</v>
      </c>
      <c r="AX12" s="89">
        <v>0</v>
      </c>
      <c r="AY12" s="90">
        <v>10254.35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1146821</v>
      </c>
      <c r="BW12" s="77">
        <f t="shared" si="1"/>
        <v>0</v>
      </c>
      <c r="BX12" s="79">
        <f t="shared" si="2"/>
        <v>1576609.9200000002</v>
      </c>
    </row>
    <row r="13" spans="2:76" ht="15">
      <c r="B13" s="13">
        <v>104</v>
      </c>
      <c r="C13" s="25" t="s">
        <v>19</v>
      </c>
      <c r="D13" s="88">
        <v>61394</v>
      </c>
      <c r="E13" s="89">
        <v>0</v>
      </c>
      <c r="F13" s="90">
        <v>67596</v>
      </c>
      <c r="G13" s="88"/>
      <c r="H13" s="89"/>
      <c r="I13" s="90"/>
      <c r="J13" s="97">
        <v>80125</v>
      </c>
      <c r="K13" s="89">
        <v>0</v>
      </c>
      <c r="L13" s="101">
        <v>114541.68</v>
      </c>
      <c r="M13" s="91">
        <v>11765</v>
      </c>
      <c r="N13" s="89">
        <v>0</v>
      </c>
      <c r="O13" s="90">
        <v>18471.9</v>
      </c>
      <c r="P13" s="91">
        <v>400</v>
      </c>
      <c r="Q13" s="89">
        <v>0</v>
      </c>
      <c r="R13" s="90">
        <v>400</v>
      </c>
      <c r="S13" s="91">
        <v>0</v>
      </c>
      <c r="T13" s="89">
        <v>0</v>
      </c>
      <c r="U13" s="90">
        <v>0</v>
      </c>
      <c r="V13" s="91">
        <v>7450</v>
      </c>
      <c r="W13" s="89">
        <v>0</v>
      </c>
      <c r="X13" s="90">
        <v>8450</v>
      </c>
      <c r="Y13" s="91">
        <v>10000</v>
      </c>
      <c r="Z13" s="89">
        <v>0</v>
      </c>
      <c r="AA13" s="90">
        <v>52458.03999999999</v>
      </c>
      <c r="AB13" s="91">
        <v>21207</v>
      </c>
      <c r="AC13" s="89">
        <v>0</v>
      </c>
      <c r="AD13" s="90">
        <v>54077.36</v>
      </c>
      <c r="AE13" s="91">
        <v>0</v>
      </c>
      <c r="AF13" s="89">
        <v>0</v>
      </c>
      <c r="AG13" s="90">
        <v>400</v>
      </c>
      <c r="AH13" s="91">
        <v>1500</v>
      </c>
      <c r="AI13" s="89">
        <v>0</v>
      </c>
      <c r="AJ13" s="90">
        <v>1519.57</v>
      </c>
      <c r="AK13" s="91">
        <v>124923</v>
      </c>
      <c r="AL13" s="89">
        <v>0</v>
      </c>
      <c r="AM13" s="90">
        <v>146662.53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187790</v>
      </c>
      <c r="AX13" s="89">
        <v>0</v>
      </c>
      <c r="AY13" s="101">
        <v>335934.29000000004</v>
      </c>
      <c r="AZ13" s="91"/>
      <c r="BA13" s="89"/>
      <c r="BB13" s="90"/>
      <c r="BC13" s="97">
        <v>35000</v>
      </c>
      <c r="BD13" s="89">
        <v>0</v>
      </c>
      <c r="BE13" s="101">
        <v>41299</v>
      </c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541554</v>
      </c>
      <c r="BW13" s="77">
        <f t="shared" si="1"/>
        <v>0</v>
      </c>
      <c r="BX13" s="79">
        <f t="shared" si="2"/>
        <v>841810.37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94736</v>
      </c>
      <c r="BM16" s="89">
        <v>0</v>
      </c>
      <c r="BN16" s="90">
        <v>145950.14</v>
      </c>
      <c r="BO16" s="91"/>
      <c r="BP16" s="89"/>
      <c r="BQ16" s="90"/>
      <c r="BR16" s="97"/>
      <c r="BS16" s="89"/>
      <c r="BT16" s="101"/>
      <c r="BU16" s="76"/>
      <c r="BV16" s="85">
        <f t="shared" si="0"/>
        <v>94736</v>
      </c>
      <c r="BW16" s="77">
        <f t="shared" si="1"/>
        <v>0</v>
      </c>
      <c r="BX16" s="79">
        <f t="shared" si="2"/>
        <v>145950.14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>
        <v>1500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1"/>
        <v>0</v>
      </c>
      <c r="BX18" s="79">
        <f t="shared" si="2"/>
        <v>1500</v>
      </c>
    </row>
    <row r="19" spans="2:76" ht="15">
      <c r="B19" s="13">
        <v>110</v>
      </c>
      <c r="C19" s="25" t="s">
        <v>98</v>
      </c>
      <c r="D19" s="88">
        <v>82378</v>
      </c>
      <c r="E19" s="89">
        <v>0</v>
      </c>
      <c r="F19" s="90">
        <v>101081.95</v>
      </c>
      <c r="G19" s="88"/>
      <c r="H19" s="89"/>
      <c r="I19" s="90"/>
      <c r="J19" s="97">
        <v>0</v>
      </c>
      <c r="K19" s="89">
        <v>0</v>
      </c>
      <c r="L19" s="101">
        <v>0</v>
      </c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97980</v>
      </c>
      <c r="BJ19" s="89">
        <v>0</v>
      </c>
      <c r="BK19" s="101">
        <v>20000</v>
      </c>
      <c r="BL19" s="97">
        <v>476</v>
      </c>
      <c r="BM19" s="89">
        <v>0</v>
      </c>
      <c r="BN19" s="101">
        <v>476</v>
      </c>
      <c r="BO19" s="97"/>
      <c r="BP19" s="89"/>
      <c r="BQ19" s="101"/>
      <c r="BR19" s="97"/>
      <c r="BS19" s="89"/>
      <c r="BT19" s="101"/>
      <c r="BU19" s="76"/>
      <c r="BV19" s="85">
        <f t="shared" si="0"/>
        <v>180834</v>
      </c>
      <c r="BW19" s="77">
        <f t="shared" si="1"/>
        <v>0</v>
      </c>
      <c r="BX19" s="79">
        <f t="shared" si="2"/>
        <v>121557.95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938133</v>
      </c>
      <c r="E20" s="78">
        <f t="shared" si="3"/>
        <v>0</v>
      </c>
      <c r="F20" s="79">
        <f t="shared" si="3"/>
        <v>1243621.91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80125</v>
      </c>
      <c r="K20" s="78">
        <f t="shared" si="3"/>
        <v>0</v>
      </c>
      <c r="L20" s="77">
        <f t="shared" si="3"/>
        <v>114541.68</v>
      </c>
      <c r="M20" s="98">
        <f t="shared" si="3"/>
        <v>258722</v>
      </c>
      <c r="N20" s="78">
        <f t="shared" si="3"/>
        <v>0</v>
      </c>
      <c r="O20" s="77">
        <f t="shared" si="3"/>
        <v>347848.34</v>
      </c>
      <c r="P20" s="98">
        <f t="shared" si="3"/>
        <v>28900</v>
      </c>
      <c r="Q20" s="78">
        <f t="shared" si="3"/>
        <v>0</v>
      </c>
      <c r="R20" s="77">
        <f t="shared" si="3"/>
        <v>35948.11</v>
      </c>
      <c r="S20" s="98">
        <f t="shared" si="3"/>
        <v>8842</v>
      </c>
      <c r="T20" s="78">
        <f t="shared" si="3"/>
        <v>0</v>
      </c>
      <c r="U20" s="77">
        <f t="shared" si="3"/>
        <v>12864.8</v>
      </c>
      <c r="V20" s="98">
        <f t="shared" si="3"/>
        <v>16250</v>
      </c>
      <c r="W20" s="78">
        <f t="shared" si="3"/>
        <v>0</v>
      </c>
      <c r="X20" s="77">
        <f t="shared" si="3"/>
        <v>20730.67</v>
      </c>
      <c r="Y20" s="98">
        <f t="shared" si="3"/>
        <v>10000</v>
      </c>
      <c r="Z20" s="78">
        <f t="shared" si="3"/>
        <v>0</v>
      </c>
      <c r="AA20" s="77">
        <f t="shared" si="3"/>
        <v>66902.7</v>
      </c>
      <c r="AB20" s="98">
        <f t="shared" si="3"/>
        <v>461736</v>
      </c>
      <c r="AC20" s="78">
        <f t="shared" si="3"/>
        <v>0</v>
      </c>
      <c r="AD20" s="77">
        <f t="shared" si="3"/>
        <v>619498.8399999999</v>
      </c>
      <c r="AE20" s="98">
        <f t="shared" si="3"/>
        <v>166830</v>
      </c>
      <c r="AF20" s="78">
        <f t="shared" si="3"/>
        <v>0</v>
      </c>
      <c r="AG20" s="77">
        <f t="shared" si="3"/>
        <v>232597.62</v>
      </c>
      <c r="AH20" s="98">
        <f t="shared" si="3"/>
        <v>3790</v>
      </c>
      <c r="AI20" s="78">
        <f t="shared" si="3"/>
        <v>0</v>
      </c>
      <c r="AJ20" s="77">
        <f t="shared" si="3"/>
        <v>4709.44</v>
      </c>
      <c r="AK20" s="98">
        <f t="shared" si="3"/>
        <v>166253</v>
      </c>
      <c r="AL20" s="78">
        <f t="shared" si="3"/>
        <v>0</v>
      </c>
      <c r="AM20" s="77">
        <f t="shared" si="3"/>
        <v>200993.05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194190</v>
      </c>
      <c r="AX20" s="78">
        <f t="shared" si="3"/>
        <v>0</v>
      </c>
      <c r="AY20" s="77">
        <f t="shared" si="3"/>
        <v>346188.64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35000</v>
      </c>
      <c r="BD20" s="78">
        <f t="shared" si="3"/>
        <v>0</v>
      </c>
      <c r="BE20" s="77">
        <f t="shared" si="3"/>
        <v>41299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97980</v>
      </c>
      <c r="BJ20" s="78">
        <f t="shared" si="3"/>
        <v>0</v>
      </c>
      <c r="BK20" s="77">
        <f t="shared" si="3"/>
        <v>20000</v>
      </c>
      <c r="BL20" s="98">
        <f t="shared" si="3"/>
        <v>95212</v>
      </c>
      <c r="BM20" s="78">
        <f t="shared" si="3"/>
        <v>0</v>
      </c>
      <c r="BN20" s="77">
        <f t="shared" si="3"/>
        <v>146426.14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2561963</v>
      </c>
      <c r="BW20" s="77">
        <f>BW10+BW11+BW12+BW13+BW14+BW15+BW16+BW17+BW18+BW19</f>
        <v>0</v>
      </c>
      <c r="BX20" s="95">
        <f>BX10+BX11+BX12+BX13+BX14+BX15+BX16+BX17+BX18+BX19</f>
        <v>3454170.940000001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180000</v>
      </c>
      <c r="E24" s="89">
        <v>0</v>
      </c>
      <c r="F24" s="90">
        <v>240844.38</v>
      </c>
      <c r="G24" s="88"/>
      <c r="H24" s="89"/>
      <c r="I24" s="90"/>
      <c r="J24" s="97">
        <v>0</v>
      </c>
      <c r="K24" s="89">
        <v>0</v>
      </c>
      <c r="L24" s="101">
        <v>82565.2</v>
      </c>
      <c r="M24" s="97">
        <v>150000</v>
      </c>
      <c r="N24" s="89">
        <v>0</v>
      </c>
      <c r="O24" s="101">
        <v>204002.08</v>
      </c>
      <c r="P24" s="97">
        <v>0</v>
      </c>
      <c r="Q24" s="89">
        <v>0</v>
      </c>
      <c r="R24" s="101">
        <v>75096.54000000001</v>
      </c>
      <c r="S24" s="97">
        <v>0</v>
      </c>
      <c r="T24" s="89">
        <v>0</v>
      </c>
      <c r="U24" s="101">
        <v>880</v>
      </c>
      <c r="V24" s="97">
        <v>0</v>
      </c>
      <c r="W24" s="89">
        <v>0</v>
      </c>
      <c r="X24" s="101">
        <v>0</v>
      </c>
      <c r="Y24" s="97">
        <v>0</v>
      </c>
      <c r="Z24" s="89">
        <v>0</v>
      </c>
      <c r="AA24" s="101">
        <v>0</v>
      </c>
      <c r="AB24" s="97">
        <v>180000</v>
      </c>
      <c r="AC24" s="89">
        <v>0</v>
      </c>
      <c r="AD24" s="101">
        <v>573184.4</v>
      </c>
      <c r="AE24" s="97">
        <v>50000</v>
      </c>
      <c r="AF24" s="89">
        <v>0</v>
      </c>
      <c r="AG24" s="101">
        <v>153826.13999999998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560000</v>
      </c>
      <c r="BW24" s="77">
        <f t="shared" si="4"/>
        <v>0</v>
      </c>
      <c r="BX24" s="79">
        <f t="shared" si="4"/>
        <v>1330398.74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>
        <v>0</v>
      </c>
      <c r="S25" s="97">
        <v>0</v>
      </c>
      <c r="T25" s="89">
        <v>0</v>
      </c>
      <c r="U25" s="101">
        <v>0</v>
      </c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>
        <v>0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>
        <v>46000</v>
      </c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46000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>
        <v>0</v>
      </c>
      <c r="K26" s="89">
        <v>0</v>
      </c>
      <c r="L26" s="101">
        <v>0</v>
      </c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>
        <v>0</v>
      </c>
      <c r="W26" s="89">
        <v>0</v>
      </c>
      <c r="X26" s="101">
        <v>0</v>
      </c>
      <c r="Y26" s="97">
        <v>0</v>
      </c>
      <c r="Z26" s="89">
        <v>0</v>
      </c>
      <c r="AA26" s="101">
        <v>0</v>
      </c>
      <c r="AB26" s="97">
        <v>0</v>
      </c>
      <c r="AC26" s="89">
        <v>0</v>
      </c>
      <c r="AD26" s="101">
        <v>0</v>
      </c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180000</v>
      </c>
      <c r="E28" s="78">
        <f t="shared" si="5"/>
        <v>0</v>
      </c>
      <c r="F28" s="79">
        <f t="shared" si="5"/>
        <v>240844.38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82565.2</v>
      </c>
      <c r="M28" s="98">
        <f t="shared" si="5"/>
        <v>150000</v>
      </c>
      <c r="N28" s="78">
        <f t="shared" si="5"/>
        <v>0</v>
      </c>
      <c r="O28" s="77">
        <f t="shared" si="5"/>
        <v>204002.08</v>
      </c>
      <c r="P28" s="98">
        <f t="shared" si="5"/>
        <v>0</v>
      </c>
      <c r="Q28" s="78">
        <f t="shared" si="5"/>
        <v>0</v>
      </c>
      <c r="R28" s="77">
        <f t="shared" si="5"/>
        <v>75096.54000000001</v>
      </c>
      <c r="S28" s="98">
        <f t="shared" si="5"/>
        <v>0</v>
      </c>
      <c r="T28" s="78">
        <f t="shared" si="5"/>
        <v>0</v>
      </c>
      <c r="U28" s="77">
        <f t="shared" si="5"/>
        <v>880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180000</v>
      </c>
      <c r="AC28" s="78">
        <f t="shared" si="5"/>
        <v>0</v>
      </c>
      <c r="AD28" s="77">
        <f t="shared" si="5"/>
        <v>573184.4</v>
      </c>
      <c r="AE28" s="98">
        <f t="shared" si="5"/>
        <v>50000</v>
      </c>
      <c r="AF28" s="78">
        <f t="shared" si="5"/>
        <v>0</v>
      </c>
      <c r="AG28" s="77">
        <f t="shared" si="5"/>
        <v>153826.13999999998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46000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560000</v>
      </c>
      <c r="BW28" s="77">
        <f>BW23+BW24+BW25+BW26+BW27</f>
        <v>0</v>
      </c>
      <c r="BX28" s="95">
        <f>BX23+BX24+BX25+BX26+BX27</f>
        <v>1376398.74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>
        <v>0</v>
      </c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253909</v>
      </c>
      <c r="BM40" s="89">
        <v>0</v>
      </c>
      <c r="BN40" s="101">
        <v>380745.10000000003</v>
      </c>
      <c r="BO40" s="97"/>
      <c r="BP40" s="89"/>
      <c r="BQ40" s="101"/>
      <c r="BR40" s="97"/>
      <c r="BS40" s="89"/>
      <c r="BT40" s="101"/>
      <c r="BU40" s="76"/>
      <c r="BV40" s="85">
        <f t="shared" si="10"/>
        <v>253909</v>
      </c>
      <c r="BW40" s="77">
        <f t="shared" si="10"/>
        <v>0</v>
      </c>
      <c r="BX40" s="79">
        <f t="shared" si="10"/>
        <v>380745.10000000003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253909</v>
      </c>
      <c r="BM42" s="78">
        <f t="shared" si="12"/>
        <v>0</v>
      </c>
      <c r="BN42" s="77">
        <f t="shared" si="12"/>
        <v>380745.10000000003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253909</v>
      </c>
      <c r="BW42" s="77">
        <f>BW38+BW39+BW40+BW41</f>
        <v>0</v>
      </c>
      <c r="BX42" s="95">
        <f>BX38+BX39+BX40+BX41</f>
        <v>380745.10000000003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680788</v>
      </c>
      <c r="BP45" s="89">
        <v>0</v>
      </c>
      <c r="BQ45" s="101">
        <v>680788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680788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680788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680788</v>
      </c>
      <c r="BP46" s="78">
        <f>BP45</f>
        <v>0</v>
      </c>
      <c r="BQ46" s="95">
        <f>BQ45</f>
        <v>680788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680788</v>
      </c>
      <c r="BW46" s="77">
        <f>BW45</f>
        <v>0</v>
      </c>
      <c r="BX46" s="95">
        <f>BX45</f>
        <v>680788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554100</v>
      </c>
      <c r="BS49" s="89">
        <v>0</v>
      </c>
      <c r="BT49" s="101">
        <v>721717.41</v>
      </c>
      <c r="BU49" s="76"/>
      <c r="BV49" s="85">
        <f aca="true" t="shared" si="15" ref="BV49:BX50">D49+G49+J49+M49+P49+S49+V49+Y49+AB49+AE49+AH49+AK49+AN49+AQ49+AT49+AW49+AZ49+BC49+BF49+BI49+BL49+BO49+BR49</f>
        <v>554100</v>
      </c>
      <c r="BW49" s="77">
        <f t="shared" si="15"/>
        <v>0</v>
      </c>
      <c r="BX49" s="79">
        <f t="shared" si="15"/>
        <v>721717.41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1260993</v>
      </c>
      <c r="BS50" s="89">
        <v>0</v>
      </c>
      <c r="BT50" s="101">
        <v>1286709.33</v>
      </c>
      <c r="BU50" s="76"/>
      <c r="BV50" s="85">
        <f t="shared" si="15"/>
        <v>1260993</v>
      </c>
      <c r="BW50" s="77">
        <f t="shared" si="15"/>
        <v>0</v>
      </c>
      <c r="BX50" s="79">
        <f t="shared" si="15"/>
        <v>1286709.33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1815093</v>
      </c>
      <c r="BS51" s="78">
        <f>BS49+BS50</f>
        <v>0</v>
      </c>
      <c r="BT51" s="77">
        <f>BT49+BT50</f>
        <v>2008426.7400000002</v>
      </c>
      <c r="BU51" s="85"/>
      <c r="BV51" s="85">
        <f>BV49+BV50</f>
        <v>1815093</v>
      </c>
      <c r="BW51" s="77">
        <f>BW49+BW50</f>
        <v>0</v>
      </c>
      <c r="BX51" s="95">
        <f>BX49+BX50</f>
        <v>2008426.7400000002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1118133</v>
      </c>
      <c r="E53" s="86">
        <f t="shared" si="18"/>
        <v>0</v>
      </c>
      <c r="F53" s="86">
        <f t="shared" si="18"/>
        <v>1484466.29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80125</v>
      </c>
      <c r="K53" s="86">
        <f t="shared" si="18"/>
        <v>0</v>
      </c>
      <c r="L53" s="86">
        <f t="shared" si="18"/>
        <v>197106.88</v>
      </c>
      <c r="M53" s="86">
        <f t="shared" si="18"/>
        <v>408722</v>
      </c>
      <c r="N53" s="86">
        <f t="shared" si="18"/>
        <v>0</v>
      </c>
      <c r="O53" s="86">
        <f t="shared" si="18"/>
        <v>551850.42</v>
      </c>
      <c r="P53" s="86">
        <f t="shared" si="18"/>
        <v>28900</v>
      </c>
      <c r="Q53" s="86">
        <f t="shared" si="18"/>
        <v>0</v>
      </c>
      <c r="R53" s="86">
        <f t="shared" si="18"/>
        <v>111044.65000000001</v>
      </c>
      <c r="S53" s="86">
        <f t="shared" si="18"/>
        <v>8842</v>
      </c>
      <c r="T53" s="86">
        <f t="shared" si="18"/>
        <v>0</v>
      </c>
      <c r="U53" s="86">
        <f t="shared" si="18"/>
        <v>13744.8</v>
      </c>
      <c r="V53" s="86">
        <f t="shared" si="18"/>
        <v>16250</v>
      </c>
      <c r="W53" s="86">
        <f t="shared" si="18"/>
        <v>0</v>
      </c>
      <c r="X53" s="86">
        <f t="shared" si="18"/>
        <v>20730.67</v>
      </c>
      <c r="Y53" s="86">
        <f t="shared" si="18"/>
        <v>10000</v>
      </c>
      <c r="Z53" s="86">
        <f t="shared" si="18"/>
        <v>0</v>
      </c>
      <c r="AA53" s="86">
        <f t="shared" si="18"/>
        <v>66902.7</v>
      </c>
      <c r="AB53" s="86">
        <f t="shared" si="18"/>
        <v>641736</v>
      </c>
      <c r="AC53" s="86">
        <f t="shared" si="18"/>
        <v>0</v>
      </c>
      <c r="AD53" s="86">
        <f t="shared" si="18"/>
        <v>1192683.2399999998</v>
      </c>
      <c r="AE53" s="86">
        <f t="shared" si="18"/>
        <v>216830</v>
      </c>
      <c r="AF53" s="86">
        <f t="shared" si="18"/>
        <v>0</v>
      </c>
      <c r="AG53" s="86">
        <f t="shared" si="18"/>
        <v>386423.76</v>
      </c>
      <c r="AH53" s="86">
        <f t="shared" si="18"/>
        <v>3790</v>
      </c>
      <c r="AI53" s="86">
        <f t="shared" si="18"/>
        <v>0</v>
      </c>
      <c r="AJ53" s="86">
        <f aca="true" t="shared" si="19" ref="AJ53:BT53">AJ20+AJ28+AJ35+AJ42+AJ46+AJ51</f>
        <v>4709.44</v>
      </c>
      <c r="AK53" s="86">
        <f t="shared" si="19"/>
        <v>166253</v>
      </c>
      <c r="AL53" s="86">
        <f t="shared" si="19"/>
        <v>0</v>
      </c>
      <c r="AM53" s="86">
        <f t="shared" si="19"/>
        <v>200993.05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194190</v>
      </c>
      <c r="AX53" s="86">
        <f t="shared" si="19"/>
        <v>0</v>
      </c>
      <c r="AY53" s="86">
        <f t="shared" si="19"/>
        <v>392188.64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35000</v>
      </c>
      <c r="BD53" s="86">
        <f t="shared" si="19"/>
        <v>0</v>
      </c>
      <c r="BE53" s="86">
        <f t="shared" si="19"/>
        <v>41299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97980</v>
      </c>
      <c r="BJ53" s="86">
        <f t="shared" si="19"/>
        <v>0</v>
      </c>
      <c r="BK53" s="86">
        <f t="shared" si="19"/>
        <v>20000</v>
      </c>
      <c r="BL53" s="86">
        <f t="shared" si="19"/>
        <v>349121</v>
      </c>
      <c r="BM53" s="86">
        <f t="shared" si="19"/>
        <v>0</v>
      </c>
      <c r="BN53" s="86">
        <f t="shared" si="19"/>
        <v>527171.24</v>
      </c>
      <c r="BO53" s="86">
        <f t="shared" si="19"/>
        <v>680788</v>
      </c>
      <c r="BP53" s="86">
        <f t="shared" si="19"/>
        <v>0</v>
      </c>
      <c r="BQ53" s="86">
        <f t="shared" si="19"/>
        <v>680788</v>
      </c>
      <c r="BR53" s="86">
        <f t="shared" si="19"/>
        <v>1815093</v>
      </c>
      <c r="BS53" s="86">
        <f t="shared" si="19"/>
        <v>0</v>
      </c>
      <c r="BT53" s="86">
        <f t="shared" si="19"/>
        <v>2008426.7400000002</v>
      </c>
      <c r="BU53" s="86">
        <f>BU8</f>
        <v>0</v>
      </c>
      <c r="BV53" s="102">
        <f>BV8+BV20+BV28+BV35+BV42+BV46+BV51</f>
        <v>5871753</v>
      </c>
      <c r="BW53" s="87">
        <f>BW20+BW28+BW35+BW42+BW46+BW51</f>
        <v>0</v>
      </c>
      <c r="BX53" s="87">
        <f>BX20+BX28+BX35+BX42+BX46+BX51</f>
        <v>7900529.5200000005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440648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30570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28290</v>
      </c>
      <c r="AC10" s="89">
        <v>0</v>
      </c>
      <c r="AD10" s="90"/>
      <c r="AE10" s="91">
        <v>13520</v>
      </c>
      <c r="AF10" s="89">
        <v>0</v>
      </c>
      <c r="AG10" s="90"/>
      <c r="AH10" s="91"/>
      <c r="AI10" s="89"/>
      <c r="AJ10" s="90"/>
      <c r="AK10" s="91">
        <v>29450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542478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33079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2050</v>
      </c>
      <c r="N11" s="89">
        <v>0</v>
      </c>
      <c r="O11" s="90"/>
      <c r="P11" s="91">
        <v>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1905</v>
      </c>
      <c r="AC11" s="89">
        <v>0</v>
      </c>
      <c r="AD11" s="90"/>
      <c r="AE11" s="91">
        <v>910</v>
      </c>
      <c r="AF11" s="89">
        <v>0</v>
      </c>
      <c r="AG11" s="90"/>
      <c r="AH11" s="91"/>
      <c r="AI11" s="89"/>
      <c r="AJ11" s="90"/>
      <c r="AK11" s="91">
        <v>1930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39874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278688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211165</v>
      </c>
      <c r="N12" s="89">
        <v>0</v>
      </c>
      <c r="O12" s="90"/>
      <c r="P12" s="91">
        <v>20000</v>
      </c>
      <c r="Q12" s="89">
        <v>0</v>
      </c>
      <c r="R12" s="90"/>
      <c r="S12" s="91">
        <v>8842</v>
      </c>
      <c r="T12" s="89">
        <v>0</v>
      </c>
      <c r="U12" s="90"/>
      <c r="V12" s="91">
        <v>8800</v>
      </c>
      <c r="W12" s="89">
        <v>0</v>
      </c>
      <c r="X12" s="90"/>
      <c r="Y12" s="91">
        <v>0</v>
      </c>
      <c r="Z12" s="89">
        <v>0</v>
      </c>
      <c r="AA12" s="90"/>
      <c r="AB12" s="91">
        <v>413396</v>
      </c>
      <c r="AC12" s="89">
        <v>0</v>
      </c>
      <c r="AD12" s="90"/>
      <c r="AE12" s="91">
        <v>152400</v>
      </c>
      <c r="AF12" s="89">
        <v>0</v>
      </c>
      <c r="AG12" s="90"/>
      <c r="AH12" s="91">
        <v>2290</v>
      </c>
      <c r="AI12" s="89">
        <v>0</v>
      </c>
      <c r="AJ12" s="90"/>
      <c r="AK12" s="91">
        <v>9950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>
        <v>6400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1111931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66054</v>
      </c>
      <c r="E13" s="89">
        <v>0</v>
      </c>
      <c r="F13" s="90"/>
      <c r="G13" s="88"/>
      <c r="H13" s="89"/>
      <c r="I13" s="90"/>
      <c r="J13" s="97">
        <v>78575</v>
      </c>
      <c r="K13" s="89">
        <v>0</v>
      </c>
      <c r="L13" s="101"/>
      <c r="M13" s="91">
        <v>11765</v>
      </c>
      <c r="N13" s="89">
        <v>0</v>
      </c>
      <c r="O13" s="90"/>
      <c r="P13" s="91">
        <v>400</v>
      </c>
      <c r="Q13" s="89">
        <v>0</v>
      </c>
      <c r="R13" s="90"/>
      <c r="S13" s="91">
        <v>0</v>
      </c>
      <c r="T13" s="89">
        <v>0</v>
      </c>
      <c r="U13" s="90"/>
      <c r="V13" s="91">
        <v>7450</v>
      </c>
      <c r="W13" s="89">
        <v>0</v>
      </c>
      <c r="X13" s="90"/>
      <c r="Y13" s="91">
        <v>10000</v>
      </c>
      <c r="Z13" s="89">
        <v>0</v>
      </c>
      <c r="AA13" s="90"/>
      <c r="AB13" s="91">
        <v>21398</v>
      </c>
      <c r="AC13" s="89">
        <v>0</v>
      </c>
      <c r="AD13" s="90"/>
      <c r="AE13" s="91">
        <v>0</v>
      </c>
      <c r="AF13" s="89">
        <v>0</v>
      </c>
      <c r="AG13" s="90"/>
      <c r="AH13" s="91">
        <v>1500</v>
      </c>
      <c r="AI13" s="89">
        <v>0</v>
      </c>
      <c r="AJ13" s="90"/>
      <c r="AK13" s="91">
        <v>124923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187790</v>
      </c>
      <c r="AX13" s="89">
        <v>0</v>
      </c>
      <c r="AY13" s="101"/>
      <c r="AZ13" s="91"/>
      <c r="BA13" s="89"/>
      <c r="BB13" s="90"/>
      <c r="BC13" s="97">
        <v>29141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538996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89249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89249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87700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103019</v>
      </c>
      <c r="BJ19" s="89">
        <v>0</v>
      </c>
      <c r="BK19" s="101"/>
      <c r="BL19" s="97">
        <v>476</v>
      </c>
      <c r="BM19" s="89">
        <v>0</v>
      </c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191195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907669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78575</v>
      </c>
      <c r="K20" s="78">
        <f t="shared" si="1"/>
        <v>0</v>
      </c>
      <c r="L20" s="77">
        <f t="shared" si="1"/>
        <v>0</v>
      </c>
      <c r="M20" s="98">
        <f t="shared" si="1"/>
        <v>255550</v>
      </c>
      <c r="N20" s="78">
        <f t="shared" si="1"/>
        <v>0</v>
      </c>
      <c r="O20" s="77">
        <f t="shared" si="1"/>
        <v>0</v>
      </c>
      <c r="P20" s="98">
        <f t="shared" si="1"/>
        <v>20400</v>
      </c>
      <c r="Q20" s="78">
        <f t="shared" si="1"/>
        <v>0</v>
      </c>
      <c r="R20" s="77">
        <f t="shared" si="1"/>
        <v>0</v>
      </c>
      <c r="S20" s="98">
        <f t="shared" si="1"/>
        <v>8842</v>
      </c>
      <c r="T20" s="78">
        <f t="shared" si="1"/>
        <v>0</v>
      </c>
      <c r="U20" s="77">
        <f t="shared" si="1"/>
        <v>0</v>
      </c>
      <c r="V20" s="98">
        <f t="shared" si="1"/>
        <v>16250</v>
      </c>
      <c r="W20" s="78">
        <f t="shared" si="1"/>
        <v>0</v>
      </c>
      <c r="X20" s="77">
        <f t="shared" si="1"/>
        <v>0</v>
      </c>
      <c r="Y20" s="98">
        <f t="shared" si="1"/>
        <v>10000</v>
      </c>
      <c r="Z20" s="78">
        <f t="shared" si="1"/>
        <v>0</v>
      </c>
      <c r="AA20" s="77">
        <f t="shared" si="1"/>
        <v>0</v>
      </c>
      <c r="AB20" s="98">
        <f t="shared" si="1"/>
        <v>464989</v>
      </c>
      <c r="AC20" s="78">
        <f t="shared" si="1"/>
        <v>0</v>
      </c>
      <c r="AD20" s="77">
        <f t="shared" si="1"/>
        <v>0</v>
      </c>
      <c r="AE20" s="98">
        <f t="shared" si="1"/>
        <v>166830</v>
      </c>
      <c r="AF20" s="78">
        <f t="shared" si="1"/>
        <v>0</v>
      </c>
      <c r="AG20" s="77">
        <f t="shared" si="1"/>
        <v>0</v>
      </c>
      <c r="AH20" s="98">
        <f t="shared" si="1"/>
        <v>3790</v>
      </c>
      <c r="AI20" s="78">
        <f t="shared" si="1"/>
        <v>0</v>
      </c>
      <c r="AJ20" s="77">
        <f t="shared" si="1"/>
        <v>0</v>
      </c>
      <c r="AK20" s="98">
        <f t="shared" si="1"/>
        <v>166253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194190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29141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103019</v>
      </c>
      <c r="BJ20" s="78">
        <f t="shared" si="1"/>
        <v>0</v>
      </c>
      <c r="BK20" s="77">
        <f t="shared" si="1"/>
        <v>0</v>
      </c>
      <c r="BL20" s="98">
        <f t="shared" si="1"/>
        <v>89725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2515223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>
        <v>0</v>
      </c>
      <c r="T25" s="89">
        <v>0</v>
      </c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>
        <v>0</v>
      </c>
      <c r="K26" s="89">
        <v>0</v>
      </c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280389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280389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280389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280389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680788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680788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680788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680788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554100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554100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198000</v>
      </c>
      <c r="BS50" s="89">
        <v>0</v>
      </c>
      <c r="BT50" s="101"/>
      <c r="BU50" s="76"/>
      <c r="BV50" s="85">
        <f t="shared" si="9"/>
        <v>198000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752100</v>
      </c>
      <c r="BS51" s="78">
        <f>BS49+BS50</f>
        <v>0</v>
      </c>
      <c r="BT51" s="77">
        <f>BT49+BT50</f>
        <v>0</v>
      </c>
      <c r="BU51" s="85"/>
      <c r="BV51" s="85">
        <f>BV49+BV50</f>
        <v>752100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907669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78575</v>
      </c>
      <c r="K53" s="86">
        <f t="shared" si="11"/>
        <v>0</v>
      </c>
      <c r="L53" s="86">
        <f t="shared" si="11"/>
        <v>0</v>
      </c>
      <c r="M53" s="86">
        <f t="shared" si="11"/>
        <v>255550</v>
      </c>
      <c r="N53" s="86">
        <f t="shared" si="11"/>
        <v>0</v>
      </c>
      <c r="O53" s="86">
        <f t="shared" si="11"/>
        <v>0</v>
      </c>
      <c r="P53" s="86">
        <f t="shared" si="11"/>
        <v>20400</v>
      </c>
      <c r="Q53" s="86">
        <f t="shared" si="11"/>
        <v>0</v>
      </c>
      <c r="R53" s="86">
        <f t="shared" si="11"/>
        <v>0</v>
      </c>
      <c r="S53" s="86">
        <f t="shared" si="11"/>
        <v>8842</v>
      </c>
      <c r="T53" s="86">
        <f t="shared" si="11"/>
        <v>0</v>
      </c>
      <c r="U53" s="86">
        <f t="shared" si="11"/>
        <v>0</v>
      </c>
      <c r="V53" s="86">
        <f t="shared" si="11"/>
        <v>16250</v>
      </c>
      <c r="W53" s="86">
        <f t="shared" si="11"/>
        <v>0</v>
      </c>
      <c r="X53" s="86">
        <f t="shared" si="11"/>
        <v>0</v>
      </c>
      <c r="Y53" s="86">
        <f t="shared" si="11"/>
        <v>10000</v>
      </c>
      <c r="Z53" s="86">
        <f t="shared" si="11"/>
        <v>0</v>
      </c>
      <c r="AA53" s="86">
        <f t="shared" si="11"/>
        <v>0</v>
      </c>
      <c r="AB53" s="86">
        <f t="shared" si="11"/>
        <v>464989</v>
      </c>
      <c r="AC53" s="86">
        <f t="shared" si="11"/>
        <v>0</v>
      </c>
      <c r="AD53" s="86">
        <f t="shared" si="11"/>
        <v>0</v>
      </c>
      <c r="AE53" s="86">
        <f t="shared" si="11"/>
        <v>216830</v>
      </c>
      <c r="AF53" s="86">
        <f t="shared" si="11"/>
        <v>0</v>
      </c>
      <c r="AG53" s="86">
        <f t="shared" si="11"/>
        <v>0</v>
      </c>
      <c r="AH53" s="86">
        <f t="shared" si="11"/>
        <v>3790</v>
      </c>
      <c r="AI53" s="86">
        <f t="shared" si="11"/>
        <v>0</v>
      </c>
      <c r="AJ53" s="86">
        <f t="shared" si="11"/>
        <v>0</v>
      </c>
      <c r="AK53" s="86">
        <f t="shared" si="11"/>
        <v>166253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194190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29141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103019</v>
      </c>
      <c r="BJ53" s="86">
        <f t="shared" si="11"/>
        <v>0</v>
      </c>
      <c r="BK53" s="86">
        <f t="shared" si="11"/>
        <v>0</v>
      </c>
      <c r="BL53" s="86">
        <f t="shared" si="11"/>
        <v>370114</v>
      </c>
      <c r="BM53" s="86">
        <f t="shared" si="11"/>
        <v>0</v>
      </c>
      <c r="BN53" s="86">
        <f t="shared" si="11"/>
        <v>0</v>
      </c>
      <c r="BO53" s="86">
        <f t="shared" si="11"/>
        <v>680788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752100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4278500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442889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>
        <v>30570</v>
      </c>
      <c r="N10" s="89">
        <v>0</v>
      </c>
      <c r="O10" s="90"/>
      <c r="P10" s="91">
        <v>0</v>
      </c>
      <c r="Q10" s="89">
        <v>0</v>
      </c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28290</v>
      </c>
      <c r="AC10" s="89">
        <v>0</v>
      </c>
      <c r="AD10" s="90"/>
      <c r="AE10" s="91">
        <v>13520</v>
      </c>
      <c r="AF10" s="89">
        <v>0</v>
      </c>
      <c r="AG10" s="90"/>
      <c r="AH10" s="91"/>
      <c r="AI10" s="89"/>
      <c r="AJ10" s="90"/>
      <c r="AK10" s="91">
        <v>29450</v>
      </c>
      <c r="AL10" s="89">
        <v>0</v>
      </c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544719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33079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>
        <v>2050</v>
      </c>
      <c r="N11" s="89">
        <v>0</v>
      </c>
      <c r="O11" s="90"/>
      <c r="P11" s="91">
        <v>0</v>
      </c>
      <c r="Q11" s="89">
        <v>0</v>
      </c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1905</v>
      </c>
      <c r="AC11" s="89">
        <v>0</v>
      </c>
      <c r="AD11" s="90"/>
      <c r="AE11" s="91">
        <v>910</v>
      </c>
      <c r="AF11" s="89">
        <v>0</v>
      </c>
      <c r="AG11" s="90"/>
      <c r="AH11" s="91"/>
      <c r="AI11" s="89"/>
      <c r="AJ11" s="90"/>
      <c r="AK11" s="91">
        <v>1930</v>
      </c>
      <c r="AL11" s="89">
        <v>0</v>
      </c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39874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278688</v>
      </c>
      <c r="E12" s="89">
        <v>0</v>
      </c>
      <c r="F12" s="90"/>
      <c r="G12" s="88"/>
      <c r="H12" s="89"/>
      <c r="I12" s="90"/>
      <c r="J12" s="97">
        <v>0</v>
      </c>
      <c r="K12" s="89">
        <v>0</v>
      </c>
      <c r="L12" s="101"/>
      <c r="M12" s="91">
        <v>211165</v>
      </c>
      <c r="N12" s="89">
        <v>0</v>
      </c>
      <c r="O12" s="90"/>
      <c r="P12" s="91">
        <v>20000</v>
      </c>
      <c r="Q12" s="89">
        <v>0</v>
      </c>
      <c r="R12" s="90"/>
      <c r="S12" s="91">
        <v>8842</v>
      </c>
      <c r="T12" s="89">
        <v>0</v>
      </c>
      <c r="U12" s="90"/>
      <c r="V12" s="91">
        <v>8800</v>
      </c>
      <c r="W12" s="89">
        <v>0</v>
      </c>
      <c r="X12" s="90"/>
      <c r="Y12" s="91">
        <v>0</v>
      </c>
      <c r="Z12" s="89">
        <v>0</v>
      </c>
      <c r="AA12" s="90"/>
      <c r="AB12" s="91">
        <v>416484</v>
      </c>
      <c r="AC12" s="89">
        <v>0</v>
      </c>
      <c r="AD12" s="90"/>
      <c r="AE12" s="91">
        <v>152400</v>
      </c>
      <c r="AF12" s="89">
        <v>0</v>
      </c>
      <c r="AG12" s="90"/>
      <c r="AH12" s="91">
        <v>2290</v>
      </c>
      <c r="AI12" s="89">
        <v>0</v>
      </c>
      <c r="AJ12" s="90"/>
      <c r="AK12" s="91">
        <v>9950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>
        <v>6400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1115019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66054</v>
      </c>
      <c r="E13" s="89">
        <v>0</v>
      </c>
      <c r="F13" s="90"/>
      <c r="G13" s="88"/>
      <c r="H13" s="89"/>
      <c r="I13" s="90"/>
      <c r="J13" s="97">
        <v>78575</v>
      </c>
      <c r="K13" s="89">
        <v>0</v>
      </c>
      <c r="L13" s="101"/>
      <c r="M13" s="91">
        <v>11765</v>
      </c>
      <c r="N13" s="89">
        <v>0</v>
      </c>
      <c r="O13" s="90"/>
      <c r="P13" s="91">
        <v>400</v>
      </c>
      <c r="Q13" s="89">
        <v>0</v>
      </c>
      <c r="R13" s="90"/>
      <c r="S13" s="91">
        <v>0</v>
      </c>
      <c r="T13" s="89">
        <v>0</v>
      </c>
      <c r="U13" s="90"/>
      <c r="V13" s="91">
        <v>7450</v>
      </c>
      <c r="W13" s="89">
        <v>0</v>
      </c>
      <c r="X13" s="90"/>
      <c r="Y13" s="91">
        <v>10000</v>
      </c>
      <c r="Z13" s="89">
        <v>0</v>
      </c>
      <c r="AA13" s="90"/>
      <c r="AB13" s="91">
        <v>21590</v>
      </c>
      <c r="AC13" s="89">
        <v>0</v>
      </c>
      <c r="AD13" s="90"/>
      <c r="AE13" s="91">
        <v>0</v>
      </c>
      <c r="AF13" s="89">
        <v>0</v>
      </c>
      <c r="AG13" s="90"/>
      <c r="AH13" s="91">
        <v>1500</v>
      </c>
      <c r="AI13" s="89">
        <v>0</v>
      </c>
      <c r="AJ13" s="90"/>
      <c r="AK13" s="91">
        <v>124923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>
        <v>187790</v>
      </c>
      <c r="AX13" s="89">
        <v>0</v>
      </c>
      <c r="AY13" s="101"/>
      <c r="AZ13" s="91"/>
      <c r="BA13" s="89"/>
      <c r="BB13" s="90"/>
      <c r="BC13" s="97">
        <v>35000</v>
      </c>
      <c r="BD13" s="89">
        <v>0</v>
      </c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545047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77575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77575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1500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93535</v>
      </c>
      <c r="E19" s="89">
        <v>0</v>
      </c>
      <c r="F19" s="90"/>
      <c r="G19" s="88"/>
      <c r="H19" s="89"/>
      <c r="I19" s="90"/>
      <c r="J19" s="97">
        <v>0</v>
      </c>
      <c r="K19" s="89">
        <v>0</v>
      </c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103325</v>
      </c>
      <c r="BJ19" s="89">
        <v>0</v>
      </c>
      <c r="BK19" s="101"/>
      <c r="BL19" s="97">
        <v>476</v>
      </c>
      <c r="BM19" s="89">
        <v>0</v>
      </c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197336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915745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78575</v>
      </c>
      <c r="K20" s="78">
        <f t="shared" si="1"/>
        <v>0</v>
      </c>
      <c r="L20" s="77">
        <f t="shared" si="1"/>
        <v>0</v>
      </c>
      <c r="M20" s="98">
        <f t="shared" si="1"/>
        <v>255550</v>
      </c>
      <c r="N20" s="78">
        <f t="shared" si="1"/>
        <v>0</v>
      </c>
      <c r="O20" s="77">
        <f t="shared" si="1"/>
        <v>0</v>
      </c>
      <c r="P20" s="98">
        <f t="shared" si="1"/>
        <v>20400</v>
      </c>
      <c r="Q20" s="78">
        <f t="shared" si="1"/>
        <v>0</v>
      </c>
      <c r="R20" s="77">
        <f t="shared" si="1"/>
        <v>0</v>
      </c>
      <c r="S20" s="98">
        <f t="shared" si="1"/>
        <v>8842</v>
      </c>
      <c r="T20" s="78">
        <f t="shared" si="1"/>
        <v>0</v>
      </c>
      <c r="U20" s="77">
        <f t="shared" si="1"/>
        <v>0</v>
      </c>
      <c r="V20" s="98">
        <f t="shared" si="1"/>
        <v>16250</v>
      </c>
      <c r="W20" s="78">
        <f t="shared" si="1"/>
        <v>0</v>
      </c>
      <c r="X20" s="77">
        <f t="shared" si="1"/>
        <v>0</v>
      </c>
      <c r="Y20" s="98">
        <f t="shared" si="1"/>
        <v>10000</v>
      </c>
      <c r="Z20" s="78">
        <f t="shared" si="1"/>
        <v>0</v>
      </c>
      <c r="AA20" s="77">
        <f t="shared" si="1"/>
        <v>0</v>
      </c>
      <c r="AB20" s="98">
        <f t="shared" si="1"/>
        <v>468269</v>
      </c>
      <c r="AC20" s="78">
        <f t="shared" si="1"/>
        <v>0</v>
      </c>
      <c r="AD20" s="77">
        <f t="shared" si="1"/>
        <v>0</v>
      </c>
      <c r="AE20" s="98">
        <f t="shared" si="1"/>
        <v>166830</v>
      </c>
      <c r="AF20" s="78">
        <f t="shared" si="1"/>
        <v>0</v>
      </c>
      <c r="AG20" s="77">
        <f t="shared" si="1"/>
        <v>0</v>
      </c>
      <c r="AH20" s="98">
        <f t="shared" si="1"/>
        <v>3790</v>
      </c>
      <c r="AI20" s="78">
        <f t="shared" si="1"/>
        <v>0</v>
      </c>
      <c r="AJ20" s="77">
        <f t="shared" si="1"/>
        <v>0</v>
      </c>
      <c r="AK20" s="98">
        <f t="shared" si="1"/>
        <v>166253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194190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35000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103325</v>
      </c>
      <c r="BJ20" s="78">
        <f t="shared" si="1"/>
        <v>0</v>
      </c>
      <c r="BK20" s="77">
        <f t="shared" si="1"/>
        <v>0</v>
      </c>
      <c r="BL20" s="98">
        <f t="shared" si="1"/>
        <v>78051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2521070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50000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0</v>
      </c>
      <c r="Q25" s="89">
        <v>0</v>
      </c>
      <c r="R25" s="101"/>
      <c r="S25" s="97">
        <v>0</v>
      </c>
      <c r="T25" s="89">
        <v>0</v>
      </c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>
        <v>0</v>
      </c>
      <c r="AF25" s="89">
        <v>0</v>
      </c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>
        <v>0</v>
      </c>
      <c r="AX25" s="89">
        <v>0</v>
      </c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>
        <v>0</v>
      </c>
      <c r="K26" s="89">
        <v>0</v>
      </c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>
        <v>0</v>
      </c>
      <c r="W26" s="89">
        <v>0</v>
      </c>
      <c r="X26" s="101"/>
      <c r="Y26" s="97">
        <v>0</v>
      </c>
      <c r="Z26" s="89">
        <v>0</v>
      </c>
      <c r="AA26" s="101"/>
      <c r="AB26" s="97">
        <v>0</v>
      </c>
      <c r="AC26" s="89">
        <v>0</v>
      </c>
      <c r="AD26" s="101"/>
      <c r="AE26" s="97">
        <v>0</v>
      </c>
      <c r="AF26" s="89">
        <v>0</v>
      </c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>
        <v>0</v>
      </c>
      <c r="AC31" s="89">
        <v>0</v>
      </c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278616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278616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278616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278616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680788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680788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680788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680788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554100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554100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198000</v>
      </c>
      <c r="BS50" s="89">
        <v>0</v>
      </c>
      <c r="BT50" s="101"/>
      <c r="BU50" s="76"/>
      <c r="BV50" s="85">
        <f t="shared" si="9"/>
        <v>198000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752100</v>
      </c>
      <c r="BS51" s="78">
        <f>BS49+BS50</f>
        <v>0</v>
      </c>
      <c r="BT51" s="77">
        <f>BT49+BT50</f>
        <v>0</v>
      </c>
      <c r="BU51" s="85"/>
      <c r="BV51" s="85">
        <f>BV49+BV50</f>
        <v>752100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915745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78575</v>
      </c>
      <c r="K53" s="86">
        <f t="shared" si="11"/>
        <v>0</v>
      </c>
      <c r="L53" s="86">
        <f t="shared" si="11"/>
        <v>0</v>
      </c>
      <c r="M53" s="86">
        <f t="shared" si="11"/>
        <v>255550</v>
      </c>
      <c r="N53" s="86">
        <f t="shared" si="11"/>
        <v>0</v>
      </c>
      <c r="O53" s="86">
        <f t="shared" si="11"/>
        <v>0</v>
      </c>
      <c r="P53" s="86">
        <f t="shared" si="11"/>
        <v>20400</v>
      </c>
      <c r="Q53" s="86">
        <f t="shared" si="11"/>
        <v>0</v>
      </c>
      <c r="R53" s="86">
        <f t="shared" si="11"/>
        <v>0</v>
      </c>
      <c r="S53" s="86">
        <f t="shared" si="11"/>
        <v>8842</v>
      </c>
      <c r="T53" s="86">
        <f t="shared" si="11"/>
        <v>0</v>
      </c>
      <c r="U53" s="86">
        <f t="shared" si="11"/>
        <v>0</v>
      </c>
      <c r="V53" s="86">
        <f t="shared" si="11"/>
        <v>16250</v>
      </c>
      <c r="W53" s="86">
        <f t="shared" si="11"/>
        <v>0</v>
      </c>
      <c r="X53" s="86">
        <f t="shared" si="11"/>
        <v>0</v>
      </c>
      <c r="Y53" s="86">
        <f t="shared" si="11"/>
        <v>10000</v>
      </c>
      <c r="Z53" s="86">
        <f t="shared" si="11"/>
        <v>0</v>
      </c>
      <c r="AA53" s="86">
        <f t="shared" si="11"/>
        <v>0</v>
      </c>
      <c r="AB53" s="86">
        <f t="shared" si="11"/>
        <v>468269</v>
      </c>
      <c r="AC53" s="86">
        <f t="shared" si="11"/>
        <v>0</v>
      </c>
      <c r="AD53" s="86">
        <f t="shared" si="11"/>
        <v>0</v>
      </c>
      <c r="AE53" s="86">
        <f t="shared" si="11"/>
        <v>216830</v>
      </c>
      <c r="AF53" s="86">
        <f t="shared" si="11"/>
        <v>0</v>
      </c>
      <c r="AG53" s="86">
        <f t="shared" si="11"/>
        <v>0</v>
      </c>
      <c r="AH53" s="86">
        <f t="shared" si="11"/>
        <v>3790</v>
      </c>
      <c r="AI53" s="86">
        <f t="shared" si="11"/>
        <v>0</v>
      </c>
      <c r="AJ53" s="86">
        <f t="shared" si="11"/>
        <v>0</v>
      </c>
      <c r="AK53" s="86">
        <f t="shared" si="11"/>
        <v>166253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194190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35000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103325</v>
      </c>
      <c r="BJ53" s="86">
        <f t="shared" si="11"/>
        <v>0</v>
      </c>
      <c r="BK53" s="86">
        <f t="shared" si="11"/>
        <v>0</v>
      </c>
      <c r="BL53" s="86">
        <f t="shared" si="11"/>
        <v>356667</v>
      </c>
      <c r="BM53" s="86">
        <f t="shared" si="11"/>
        <v>0</v>
      </c>
      <c r="BN53" s="86">
        <f t="shared" si="11"/>
        <v>0</v>
      </c>
      <c r="BO53" s="86">
        <f t="shared" si="11"/>
        <v>680788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752100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4282574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2020-02-03T11:25:00Z</dcterms:modified>
  <cp:category/>
  <cp:version/>
  <cp:contentType/>
  <cp:contentStatus/>
</cp:coreProperties>
</file>