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<sst xmlns="http://schemas.openxmlformats.org/spreadsheetml/2006/main" count="870" uniqueCount="149">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</sst>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5255</v>
      </c>
      <c r="E5" s="38"/>
    </row>
    <row r="6" spans="2:5" ht="15">
      <c r="B6" s="8"/>
      <c r="C6" s="5" t="s">
        <v>5</v>
      </c>
      <c r="D6" s="39">
        <v>356587.03</v>
      </c>
      <c r="E6" s="40"/>
    </row>
    <row r="7" spans="2:5" ht="15">
      <c r="B7" s="8"/>
      <c r="C7" s="5" t="s">
        <v>6</v>
      </c>
      <c r="D7" s="39">
        <v>28100</v>
      </c>
      <c r="E7" s="40"/>
    </row>
    <row r="8" spans="2:5" ht="15.75" thickBot="1">
      <c r="B8" s="9"/>
      <c r="C8" s="6" t="s">
        <v>7</v>
      </c>
      <c r="D8" s="41"/>
      <c r="E8" s="42">
        <v>172324.8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409088.93999999994</v>
      </c>
      <c r="E10" s="45">
        <v>389266.29000000004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142000</v>
      </c>
      <c r="E14" s="45">
        <v>141743.16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551088.94</v>
      </c>
      <c r="E16" s="51">
        <f>E10+E11+E12+E13+E14+E15</f>
        <v>531009.4500000001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6325.97</v>
      </c>
      <c r="E18" s="45">
        <v>6325.97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13127.56</v>
      </c>
      <c r="E20" s="59">
        <v>11133.380000000001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19453.53</v>
      </c>
      <c r="E23" s="51">
        <f>E18+E19+E20+E21+E22</f>
        <v>17459.350000000002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48630.38</v>
      </c>
      <c r="E25" s="45">
        <v>46250.6</v>
      </c>
    </row>
    <row r="26" spans="2:5" ht="15">
      <c r="B26" s="13">
        <v>30200</v>
      </c>
      <c r="C26" s="54" t="s">
        <v>28</v>
      </c>
      <c r="D26" s="39">
        <v>49805.409999999996</v>
      </c>
      <c r="E26" s="45">
        <v>48962.74</v>
      </c>
    </row>
    <row r="27" spans="2:5" ht="15">
      <c r="B27" s="13">
        <v>30300</v>
      </c>
      <c r="C27" s="54" t="s">
        <v>29</v>
      </c>
      <c r="D27" s="39">
        <v>0</v>
      </c>
      <c r="E27" s="45">
        <v>25.7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30873.99</v>
      </c>
      <c r="E29" s="50">
        <v>30114.13</v>
      </c>
    </row>
    <row r="30" spans="2:5" ht="15.75" thickBot="1">
      <c r="B30" s="16">
        <v>30000</v>
      </c>
      <c r="C30" s="15" t="s">
        <v>32</v>
      </c>
      <c r="D30" s="48">
        <f>D25+D26+D27+D28+D29</f>
        <v>129309.78</v>
      </c>
      <c r="E30" s="51">
        <f>E25+E26+E27+E28+E29</f>
        <v>125353.17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25000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24679.730000000003</v>
      </c>
      <c r="E36" s="50">
        <v>24679.730000000003</v>
      </c>
    </row>
    <row r="37" spans="2:5" ht="15.75" thickBot="1">
      <c r="B37" s="16">
        <v>40000</v>
      </c>
      <c r="C37" s="15" t="s">
        <v>40</v>
      </c>
      <c r="D37" s="48">
        <f>D32+D33+D34+D35+D36</f>
        <v>24679.730000000003</v>
      </c>
      <c r="E37" s="51">
        <f>E32+E33+E34+E35+E36</f>
        <v>49679.73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30367.63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30367.63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101884.06000000003</v>
      </c>
      <c r="E54" s="45">
        <v>103035.08000000002</v>
      </c>
    </row>
    <row r="55" spans="2:5" ht="15">
      <c r="B55" s="13">
        <v>90200</v>
      </c>
      <c r="C55" s="54" t="s">
        <v>62</v>
      </c>
      <c r="D55" s="61">
        <v>12004.59</v>
      </c>
      <c r="E55" s="62">
        <v>8885.65</v>
      </c>
    </row>
    <row r="56" spans="2:5" ht="15.75" thickBot="1">
      <c r="B56" s="16">
        <v>90000</v>
      </c>
      <c r="C56" s="15" t="s">
        <v>63</v>
      </c>
      <c r="D56" s="48">
        <f>D54+D55</f>
        <v>113888.65000000002</v>
      </c>
      <c r="E56" s="51">
        <f>E54+E55</f>
        <v>111920.73000000001</v>
      </c>
    </row>
    <row r="57" spans="2:5" ht="16.5" thickBot="1" thickTop="1">
      <c r="B57" s="109" t="s">
        <v>64</v>
      </c>
      <c r="C57" s="110"/>
      <c r="D57" s="52">
        <f>D16+D23+D30+D37+D43+D49+D52+D56</f>
        <v>838420.63</v>
      </c>
      <c r="E57" s="55">
        <f>E16+E23+E30+E37+E43+E49+E52+E56</f>
        <v>865790.06</v>
      </c>
    </row>
    <row r="58" spans="2:5" ht="16.5" thickBot="1" thickTop="1">
      <c r="B58" s="109" t="s">
        <v>65</v>
      </c>
      <c r="C58" s="110"/>
      <c r="D58" s="52">
        <f>D57+D5+D6+D7+D8</f>
        <v>1228362.6600000001</v>
      </c>
      <c r="E58" s="55">
        <f>E57+E5+E6+E7+E8</f>
        <v>1038114.8600000001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130530.25</v>
      </c>
      <c r="E10" s="89">
        <v>0</v>
      </c>
      <c r="F10" s="90">
        <v>133739.53999999998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62886.969999999994</v>
      </c>
      <c r="AF10" s="89">
        <v>0</v>
      </c>
      <c r="AG10" s="90">
        <v>61149.28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193417.22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194888.81999999998</v>
      </c>
    </row>
    <row r="11" spans="2:76" ht="15">
      <c r="B11" s="13">
        <v>102</v>
      </c>
      <c r="C11" s="25" t="s">
        <v>92</v>
      </c>
      <c r="D11" s="88">
        <v>14162.48</v>
      </c>
      <c r="E11" s="89">
        <v>0</v>
      </c>
      <c r="F11" s="90">
        <v>12311.64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14162.48</v>
      </c>
      <c r="BW11" s="77">
        <f t="shared" si="1"/>
        <v>0</v>
      </c>
      <c r="BX11" s="79">
        <f t="shared" si="2"/>
        <v>12311.64</v>
      </c>
    </row>
    <row r="12" spans="2:76" ht="15">
      <c r="B12" s="13">
        <v>103</v>
      </c>
      <c r="C12" s="25" t="s">
        <v>93</v>
      </c>
      <c r="D12" s="88">
        <v>159480.14000000004</v>
      </c>
      <c r="E12" s="89">
        <v>1155</v>
      </c>
      <c r="F12" s="90">
        <v>139684.46000000002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1059.49</v>
      </c>
      <c r="N12" s="89">
        <v>512.4</v>
      </c>
      <c r="O12" s="90">
        <v>605.77</v>
      </c>
      <c r="P12" s="91">
        <v>0</v>
      </c>
      <c r="Q12" s="89">
        <v>0</v>
      </c>
      <c r="R12" s="90">
        <v>0</v>
      </c>
      <c r="S12" s="91">
        <v>4430.69</v>
      </c>
      <c r="T12" s="89">
        <v>0</v>
      </c>
      <c r="U12" s="90">
        <v>4605.849999999999</v>
      </c>
      <c r="V12" s="91"/>
      <c r="W12" s="89"/>
      <c r="X12" s="90"/>
      <c r="Y12" s="91">
        <v>292.8</v>
      </c>
      <c r="Z12" s="89">
        <v>0</v>
      </c>
      <c r="AA12" s="90">
        <v>341.6</v>
      </c>
      <c r="AB12" s="91">
        <v>92937.79000000001</v>
      </c>
      <c r="AC12" s="89">
        <v>0</v>
      </c>
      <c r="AD12" s="90">
        <v>72664.57</v>
      </c>
      <c r="AE12" s="91">
        <v>51965.79</v>
      </c>
      <c r="AF12" s="89">
        <v>0</v>
      </c>
      <c r="AG12" s="90">
        <v>45207.14</v>
      </c>
      <c r="AH12" s="91"/>
      <c r="AI12" s="89"/>
      <c r="AJ12" s="90"/>
      <c r="AK12" s="91">
        <v>769.19</v>
      </c>
      <c r="AL12" s="89">
        <v>0</v>
      </c>
      <c r="AM12" s="90">
        <v>814.8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310935.89</v>
      </c>
      <c r="BW12" s="77">
        <f t="shared" si="1"/>
        <v>1667.4</v>
      </c>
      <c r="BX12" s="79">
        <f t="shared" si="2"/>
        <v>263924.19</v>
      </c>
    </row>
    <row r="13" spans="2:76" ht="15">
      <c r="B13" s="13">
        <v>104</v>
      </c>
      <c r="C13" s="25" t="s">
        <v>19</v>
      </c>
      <c r="D13" s="88">
        <v>25446.68</v>
      </c>
      <c r="E13" s="89">
        <v>0</v>
      </c>
      <c r="F13" s="90">
        <v>20989.23</v>
      </c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>
        <v>4736.98</v>
      </c>
      <c r="P13" s="91">
        <v>0</v>
      </c>
      <c r="Q13" s="89">
        <v>0</v>
      </c>
      <c r="R13" s="90">
        <v>0</v>
      </c>
      <c r="S13" s="91"/>
      <c r="T13" s="89"/>
      <c r="U13" s="90"/>
      <c r="V13" s="91">
        <v>5475.37</v>
      </c>
      <c r="W13" s="89">
        <v>0</v>
      </c>
      <c r="X13" s="90">
        <v>5475.37</v>
      </c>
      <c r="Y13" s="91"/>
      <c r="Z13" s="89"/>
      <c r="AA13" s="90"/>
      <c r="AB13" s="91">
        <v>1700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26432.28</v>
      </c>
      <c r="AL13" s="89">
        <v>0</v>
      </c>
      <c r="AM13" s="90">
        <v>25409.28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63554.33</v>
      </c>
      <c r="BW13" s="77">
        <f t="shared" si="1"/>
        <v>0</v>
      </c>
      <c r="BX13" s="79">
        <f t="shared" si="2"/>
        <v>56610.86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47867.350000000006</v>
      </c>
      <c r="BM16" s="89">
        <v>0</v>
      </c>
      <c r="BN16" s="90">
        <v>47867.350000000006</v>
      </c>
      <c r="BO16" s="91"/>
      <c r="BP16" s="89"/>
      <c r="BQ16" s="90"/>
      <c r="BR16" s="97"/>
      <c r="BS16" s="89"/>
      <c r="BT16" s="101"/>
      <c r="BU16" s="76"/>
      <c r="BV16" s="85">
        <f t="shared" si="0"/>
        <v>47867.350000000006</v>
      </c>
      <c r="BW16" s="77">
        <f t="shared" si="1"/>
        <v>0</v>
      </c>
      <c r="BX16" s="79">
        <f t="shared" si="2"/>
        <v>47867.350000000006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512.4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512.4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21553.11</v>
      </c>
      <c r="E19" s="89">
        <v>0</v>
      </c>
      <c r="F19" s="90">
        <v>27870.010000000002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21553.11</v>
      </c>
      <c r="BW19" s="77">
        <f t="shared" si="1"/>
        <v>0</v>
      </c>
      <c r="BX19" s="79">
        <f t="shared" si="2"/>
        <v>27870.010000000002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351685.06000000006</v>
      </c>
      <c r="E20" s="78">
        <f t="shared" si="3"/>
        <v>1155</v>
      </c>
      <c r="F20" s="79">
        <f t="shared" si="3"/>
        <v>334594.88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5559.49</v>
      </c>
      <c r="N20" s="78">
        <f t="shared" si="3"/>
        <v>512.4</v>
      </c>
      <c r="O20" s="77">
        <f t="shared" si="3"/>
        <v>5342.75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4430.69</v>
      </c>
      <c r="T20" s="78">
        <f t="shared" si="3"/>
        <v>0</v>
      </c>
      <c r="U20" s="77">
        <f t="shared" si="3"/>
        <v>4605.849999999999</v>
      </c>
      <c r="V20" s="98">
        <f t="shared" si="3"/>
        <v>5475.37</v>
      </c>
      <c r="W20" s="78">
        <f t="shared" si="3"/>
        <v>0</v>
      </c>
      <c r="X20" s="77">
        <f t="shared" si="3"/>
        <v>5475.37</v>
      </c>
      <c r="Y20" s="98">
        <f t="shared" si="3"/>
        <v>292.8</v>
      </c>
      <c r="Z20" s="78">
        <f t="shared" si="3"/>
        <v>0</v>
      </c>
      <c r="AA20" s="77">
        <f t="shared" si="3"/>
        <v>341.6</v>
      </c>
      <c r="AB20" s="98">
        <f t="shared" si="3"/>
        <v>94637.79000000001</v>
      </c>
      <c r="AC20" s="78">
        <f t="shared" si="3"/>
        <v>0</v>
      </c>
      <c r="AD20" s="77">
        <f t="shared" si="3"/>
        <v>72664.57</v>
      </c>
      <c r="AE20" s="98">
        <f t="shared" si="3"/>
        <v>114852.76</v>
      </c>
      <c r="AF20" s="78">
        <f t="shared" si="3"/>
        <v>0</v>
      </c>
      <c r="AG20" s="77">
        <f t="shared" si="3"/>
        <v>106356.42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27201.469999999998</v>
      </c>
      <c r="AL20" s="78">
        <f t="shared" si="3"/>
        <v>0</v>
      </c>
      <c r="AM20" s="77">
        <f t="shared" si="3"/>
        <v>26224.079999999998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47867.350000000006</v>
      </c>
      <c r="BM20" s="78">
        <f t="shared" si="3"/>
        <v>0</v>
      </c>
      <c r="BN20" s="77">
        <f t="shared" si="3"/>
        <v>47867.350000000006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652002.78</v>
      </c>
      <c r="BW20" s="77">
        <f>BW10+BW11+BW12+BW13+BW14+BW15+BW16+BW17+BW18+BW19</f>
        <v>1667.4</v>
      </c>
      <c r="BX20" s="95">
        <f>BX10+BX11+BX12+BX13+BX14+BX15+BX16+BX17+BX18+BX19</f>
        <v>603472.87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12766.5</v>
      </c>
      <c r="E24" s="89">
        <v>8071.29</v>
      </c>
      <c r="F24" s="90">
        <v>18615.550000000003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150.74</v>
      </c>
      <c r="V24" s="97"/>
      <c r="W24" s="89"/>
      <c r="X24" s="101"/>
      <c r="Y24" s="97">
        <v>195352.86</v>
      </c>
      <c r="Z24" s="89">
        <v>0</v>
      </c>
      <c r="AA24" s="101">
        <v>0</v>
      </c>
      <c r="AB24" s="97">
        <v>155175.81</v>
      </c>
      <c r="AC24" s="89">
        <v>0</v>
      </c>
      <c r="AD24" s="101">
        <v>40095.34</v>
      </c>
      <c r="AE24" s="97">
        <v>0</v>
      </c>
      <c r="AF24" s="89">
        <v>0</v>
      </c>
      <c r="AG24" s="101">
        <v>0</v>
      </c>
      <c r="AH24" s="97">
        <v>2710.31</v>
      </c>
      <c r="AI24" s="89">
        <v>0</v>
      </c>
      <c r="AJ24" s="101">
        <v>2448.29</v>
      </c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366005.48</v>
      </c>
      <c r="BW24" s="77">
        <f t="shared" si="4"/>
        <v>8071.29</v>
      </c>
      <c r="BX24" s="79">
        <f t="shared" si="4"/>
        <v>61309.920000000006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3300</v>
      </c>
      <c r="AE27" s="97">
        <v>24095.01</v>
      </c>
      <c r="AF27" s="89">
        <v>0</v>
      </c>
      <c r="AG27" s="101">
        <v>45687.880000000005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24095.01</v>
      </c>
      <c r="BW27" s="77">
        <f t="shared" si="4"/>
        <v>0</v>
      </c>
      <c r="BX27" s="79">
        <f t="shared" si="4"/>
        <v>48987.880000000005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12766.5</v>
      </c>
      <c r="E28" s="78">
        <f t="shared" si="5"/>
        <v>8071.29</v>
      </c>
      <c r="F28" s="79">
        <f t="shared" si="5"/>
        <v>18615.550000000003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150.74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195352.86</v>
      </c>
      <c r="Z28" s="78">
        <f t="shared" si="5"/>
        <v>0</v>
      </c>
      <c r="AA28" s="77">
        <f t="shared" si="5"/>
        <v>0</v>
      </c>
      <c r="AB28" s="98">
        <f t="shared" si="5"/>
        <v>155175.81</v>
      </c>
      <c r="AC28" s="78">
        <f t="shared" si="5"/>
        <v>0</v>
      </c>
      <c r="AD28" s="77">
        <f t="shared" si="5"/>
        <v>43395.34</v>
      </c>
      <c r="AE28" s="98">
        <f t="shared" si="5"/>
        <v>24095.01</v>
      </c>
      <c r="AF28" s="78">
        <f t="shared" si="5"/>
        <v>0</v>
      </c>
      <c r="AG28" s="77">
        <f t="shared" si="5"/>
        <v>45687.880000000005</v>
      </c>
      <c r="AH28" s="98">
        <f t="shared" si="5"/>
        <v>2710.31</v>
      </c>
      <c r="AI28" s="78">
        <f t="shared" si="5"/>
        <v>0</v>
      </c>
      <c r="AJ28" s="77">
        <f aca="true" t="shared" si="6" ref="AJ28:BO28">AJ23+AJ24+AJ25+AJ26+AJ27</f>
        <v>2448.29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390100.49</v>
      </c>
      <c r="BW28" s="77">
        <f>BW23+BW24+BW25+BW26+BW27</f>
        <v>8071.29</v>
      </c>
      <c r="BX28" s="95">
        <f>BX23+BX24+BX25+BX26+BX27</f>
        <v>110297.80000000002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46973.4</v>
      </c>
      <c r="BM40" s="89">
        <v>0</v>
      </c>
      <c r="BN40" s="101">
        <v>46973.4</v>
      </c>
      <c r="BO40" s="97"/>
      <c r="BP40" s="89"/>
      <c r="BQ40" s="101"/>
      <c r="BR40" s="97"/>
      <c r="BS40" s="89"/>
      <c r="BT40" s="101"/>
      <c r="BU40" s="76"/>
      <c r="BV40" s="85">
        <f t="shared" si="10"/>
        <v>46973.4</v>
      </c>
      <c r="BW40" s="77">
        <f t="shared" si="10"/>
        <v>0</v>
      </c>
      <c r="BX40" s="79">
        <f t="shared" si="10"/>
        <v>46973.4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46973.4</v>
      </c>
      <c r="BM42" s="78">
        <f t="shared" si="12"/>
        <v>0</v>
      </c>
      <c r="BN42" s="77">
        <f t="shared" si="12"/>
        <v>46973.4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46973.4</v>
      </c>
      <c r="BW42" s="77">
        <f>BW38+BW39+BW40+BW41</f>
        <v>0</v>
      </c>
      <c r="BX42" s="95">
        <f>BX38+BX39+BX40+BX41</f>
        <v>46973.4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101884.06</v>
      </c>
      <c r="BS49" s="89">
        <v>0</v>
      </c>
      <c r="BT49" s="101">
        <v>94562.98</v>
      </c>
      <c r="BU49" s="76"/>
      <c r="BV49" s="85">
        <f aca="true" t="shared" si="15" ref="BV49:BX50">D49+G49+J49+M49+P49+S49+V49+Y49+AB49+AE49+AH49+AK49+AN49+AQ49+AT49+AW49+AZ49+BC49+BF49+BI49+BL49+BO49+BR49</f>
        <v>101884.06</v>
      </c>
      <c r="BW49" s="77">
        <f t="shared" si="15"/>
        <v>0</v>
      </c>
      <c r="BX49" s="79">
        <f t="shared" si="15"/>
        <v>94562.98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12004.59</v>
      </c>
      <c r="BS50" s="89">
        <v>0</v>
      </c>
      <c r="BT50" s="101">
        <v>19567.629999999997</v>
      </c>
      <c r="BU50" s="76"/>
      <c r="BV50" s="85">
        <f t="shared" si="15"/>
        <v>12004.59</v>
      </c>
      <c r="BW50" s="77">
        <f t="shared" si="15"/>
        <v>0</v>
      </c>
      <c r="BX50" s="79">
        <f t="shared" si="15"/>
        <v>19567.629999999997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113888.65</v>
      </c>
      <c r="BS51" s="78">
        <f>BS49+BS50</f>
        <v>0</v>
      </c>
      <c r="BT51" s="77">
        <f>BT49+BT50</f>
        <v>114130.60999999999</v>
      </c>
      <c r="BU51" s="85"/>
      <c r="BV51" s="85">
        <f>BV49+BV50</f>
        <v>113888.65</v>
      </c>
      <c r="BW51" s="77">
        <f>BW49+BW50</f>
        <v>0</v>
      </c>
      <c r="BX51" s="95">
        <f>BX49+BX50</f>
        <v>114130.60999999999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364451.56000000006</v>
      </c>
      <c r="E53" s="86">
        <f t="shared" si="18"/>
        <v>9226.29</v>
      </c>
      <c r="F53" s="86">
        <f t="shared" si="18"/>
        <v>353210.43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5559.49</v>
      </c>
      <c r="N53" s="86">
        <f t="shared" si="18"/>
        <v>512.4</v>
      </c>
      <c r="O53" s="86">
        <f t="shared" si="18"/>
        <v>5342.75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4430.69</v>
      </c>
      <c r="T53" s="86">
        <f t="shared" si="18"/>
        <v>0</v>
      </c>
      <c r="U53" s="86">
        <f t="shared" si="18"/>
        <v>4756.589999999999</v>
      </c>
      <c r="V53" s="86">
        <f t="shared" si="18"/>
        <v>5475.37</v>
      </c>
      <c r="W53" s="86">
        <f t="shared" si="18"/>
        <v>0</v>
      </c>
      <c r="X53" s="86">
        <f t="shared" si="18"/>
        <v>5475.37</v>
      </c>
      <c r="Y53" s="86">
        <f t="shared" si="18"/>
        <v>195645.65999999997</v>
      </c>
      <c r="Z53" s="86">
        <f t="shared" si="18"/>
        <v>0</v>
      </c>
      <c r="AA53" s="86">
        <f t="shared" si="18"/>
        <v>341.6</v>
      </c>
      <c r="AB53" s="86">
        <f t="shared" si="18"/>
        <v>249813.6</v>
      </c>
      <c r="AC53" s="86">
        <f t="shared" si="18"/>
        <v>0</v>
      </c>
      <c r="AD53" s="86">
        <f t="shared" si="18"/>
        <v>116059.91</v>
      </c>
      <c r="AE53" s="86">
        <f t="shared" si="18"/>
        <v>138947.77</v>
      </c>
      <c r="AF53" s="86">
        <f t="shared" si="18"/>
        <v>0</v>
      </c>
      <c r="AG53" s="86">
        <f t="shared" si="18"/>
        <v>152044.3</v>
      </c>
      <c r="AH53" s="86">
        <f t="shared" si="18"/>
        <v>2710.31</v>
      </c>
      <c r="AI53" s="86">
        <f t="shared" si="18"/>
        <v>0</v>
      </c>
      <c r="AJ53" s="86">
        <f aca="true" t="shared" si="19" ref="AJ53:BT53">AJ20+AJ28+AJ35+AJ42+AJ46+AJ51</f>
        <v>2448.29</v>
      </c>
      <c r="AK53" s="86">
        <f t="shared" si="19"/>
        <v>27201.469999999998</v>
      </c>
      <c r="AL53" s="86">
        <f t="shared" si="19"/>
        <v>0</v>
      </c>
      <c r="AM53" s="86">
        <f t="shared" si="19"/>
        <v>26224.079999999998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94840.75</v>
      </c>
      <c r="BM53" s="86">
        <f t="shared" si="19"/>
        <v>0</v>
      </c>
      <c r="BN53" s="86">
        <f t="shared" si="19"/>
        <v>94840.75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113888.65</v>
      </c>
      <c r="BS53" s="86">
        <f t="shared" si="19"/>
        <v>0</v>
      </c>
      <c r="BT53" s="86">
        <f t="shared" si="19"/>
        <v>114130.60999999999</v>
      </c>
      <c r="BU53" s="86">
        <f>BU8</f>
        <v>0</v>
      </c>
      <c r="BV53" s="102">
        <f>BV8+BV20+BV28+BV35+BV42+BV46+BV51</f>
        <v>1202965.3199999998</v>
      </c>
      <c r="BW53" s="87">
        <f>BW20+BW28+BW35+BW42+BW46+BW51</f>
        <v>9738.69</v>
      </c>
      <c r="BX53" s="87">
        <f>BX20+BX28+BX35+BX42+BX46+BX51</f>
        <v>874874.68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15658.650000000316</v>
      </c>
      <c r="BW54" s="93"/>
      <c r="BX54" s="94">
        <f>IF((Spese_Rendiconto_2016!BX53-Entrate_Rendiconto_2016!E58)&lt;0,Entrate_Rendiconto_2016!E58-Spese_Rendiconto_2016!BX53,0)</f>
        <v>163240.18000000005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2017-05-18T09:17:38Z</dcterms:modified>
  <cp:category/>
  <cp:version/>
  <cp:contentType/>
  <cp:contentStatus/>
</cp:coreProperties>
</file>