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<sst xmlns="http://schemas.openxmlformats.org/spreadsheetml/2006/main" count="870" uniqueCount="151">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</sst>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25239.65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343040.36</v>
      </c>
      <c r="E18" s="45">
        <v>406772.01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343040.36</v>
      </c>
      <c r="E23" s="51">
        <f>E18+E19+E20+E21+E22</f>
        <v>406772.01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53460</v>
      </c>
      <c r="E25" s="45">
        <v>55210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6500</v>
      </c>
      <c r="E29" s="50">
        <v>6500</v>
      </c>
    </row>
    <row r="30" spans="2:5" ht="15.75" thickBot="1">
      <c r="B30" s="16">
        <v>30000</v>
      </c>
      <c r="C30" s="15" t="s">
        <v>32</v>
      </c>
      <c r="D30" s="48">
        <f>D25+D26+D27+D28+D29</f>
        <v>60460</v>
      </c>
      <c r="E30" s="51">
        <f>E25+E26+E27+E28+E29</f>
        <v>62210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>
        <v>12615.14</v>
      </c>
      <c r="E34" s="45">
        <v>12615.14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13000</v>
      </c>
      <c r="E36" s="50">
        <v>13000</v>
      </c>
    </row>
    <row r="37" spans="2:5" ht="15.75" thickBot="1">
      <c r="B37" s="16">
        <v>40000</v>
      </c>
      <c r="C37" s="15" t="s">
        <v>40</v>
      </c>
      <c r="D37" s="48">
        <f>D32+D33+D34+D35+D36</f>
        <v>26615.14</v>
      </c>
      <c r="E37" s="51">
        <f>E32+E33+E34+E35+E36</f>
        <v>26615.14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197000</v>
      </c>
      <c r="E54" s="45">
        <v>205300</v>
      </c>
    </row>
    <row r="55" spans="2:5" ht="15">
      <c r="B55" s="13">
        <v>90200</v>
      </c>
      <c r="C55" s="54" t="s">
        <v>62</v>
      </c>
      <c r="D55" s="60">
        <v>6500</v>
      </c>
      <c r="E55" s="61">
        <v>6500</v>
      </c>
    </row>
    <row r="56" spans="2:5" ht="15.75" thickBot="1">
      <c r="B56" s="16">
        <v>90000</v>
      </c>
      <c r="C56" s="15" t="s">
        <v>63</v>
      </c>
      <c r="D56" s="48">
        <f>D54+D55</f>
        <v>203500</v>
      </c>
      <c r="E56" s="51">
        <f>E54+E55</f>
        <v>211800</v>
      </c>
    </row>
    <row r="57" spans="2:5" ht="16.5" thickBot="1" thickTop="1">
      <c r="B57" s="110" t="s">
        <v>64</v>
      </c>
      <c r="C57" s="111"/>
      <c r="D57" s="52">
        <f>D16+D23+D30+D37+D43+D49+D52+D56</f>
        <v>633615.5</v>
      </c>
      <c r="E57" s="55">
        <f>E16+E23+E30+E37+E43+E49+E52+E56</f>
        <v>707397.15</v>
      </c>
    </row>
    <row r="58" spans="2:5" ht="16.5" thickBot="1" thickTop="1">
      <c r="B58" s="110" t="s">
        <v>65</v>
      </c>
      <c r="C58" s="111"/>
      <c r="D58" s="52">
        <f>D57+D5+D6+D7+D8</f>
        <v>633615.5</v>
      </c>
      <c r="E58" s="55">
        <f>E57+E5+E6+E7+E8</f>
        <v>732636.8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343021.39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343021.39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53460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6500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60460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12615.14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13000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26615.14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197000</v>
      </c>
      <c r="E54" s="45"/>
    </row>
    <row r="55" spans="2:5" ht="15">
      <c r="B55" s="13">
        <v>90200</v>
      </c>
      <c r="C55" s="54" t="s">
        <v>62</v>
      </c>
      <c r="D55" s="60">
        <v>6500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203500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633596.53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633596.53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343021.39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343021.39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53460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6500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60460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12615.14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13000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26615.14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197000</v>
      </c>
      <c r="E54" s="45"/>
    </row>
    <row r="55" spans="2:5" ht="15">
      <c r="B55" s="13">
        <v>90200</v>
      </c>
      <c r="C55" s="54" t="s">
        <v>62</v>
      </c>
      <c r="D55" s="60">
        <v>6500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203500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633596.53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633596.53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3750</v>
      </c>
      <c r="E10" s="88">
        <v>0</v>
      </c>
      <c r="F10" s="89">
        <v>3750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3750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3750</v>
      </c>
    </row>
    <row r="11" spans="2:76" ht="15">
      <c r="B11" s="13">
        <v>102</v>
      </c>
      <c r="C11" s="25" t="s">
        <v>92</v>
      </c>
      <c r="D11" s="87">
        <v>1000</v>
      </c>
      <c r="E11" s="88">
        <v>0</v>
      </c>
      <c r="F11" s="89">
        <v>1000</v>
      </c>
      <c r="G11" s="87"/>
      <c r="H11" s="88"/>
      <c r="I11" s="89"/>
      <c r="J11" s="96"/>
      <c r="K11" s="88"/>
      <c r="L11" s="100"/>
      <c r="M11" s="90">
        <v>1073</v>
      </c>
      <c r="N11" s="88">
        <v>0</v>
      </c>
      <c r="O11" s="89">
        <v>1073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0</v>
      </c>
      <c r="AF11" s="88">
        <v>0</v>
      </c>
      <c r="AG11" s="89">
        <v>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2073</v>
      </c>
      <c r="BW11" s="76">
        <f t="shared" si="1"/>
        <v>0</v>
      </c>
      <c r="BX11" s="78">
        <f t="shared" si="2"/>
        <v>2073</v>
      </c>
    </row>
    <row r="12" spans="2:76" ht="15">
      <c r="B12" s="13">
        <v>103</v>
      </c>
      <c r="C12" s="25" t="s">
        <v>93</v>
      </c>
      <c r="D12" s="87">
        <v>23067.08</v>
      </c>
      <c r="E12" s="88">
        <v>0</v>
      </c>
      <c r="F12" s="89">
        <v>25222.82</v>
      </c>
      <c r="G12" s="87"/>
      <c r="H12" s="88"/>
      <c r="I12" s="89"/>
      <c r="J12" s="96"/>
      <c r="K12" s="88"/>
      <c r="L12" s="100"/>
      <c r="M12" s="90">
        <v>119600</v>
      </c>
      <c r="N12" s="88">
        <v>0</v>
      </c>
      <c r="O12" s="89">
        <v>119600.01</v>
      </c>
      <c r="P12" s="90">
        <v>1800</v>
      </c>
      <c r="Q12" s="88">
        <v>0</v>
      </c>
      <c r="R12" s="89">
        <v>1800</v>
      </c>
      <c r="S12" s="90">
        <v>11000</v>
      </c>
      <c r="T12" s="88">
        <v>0</v>
      </c>
      <c r="U12" s="89">
        <v>11000</v>
      </c>
      <c r="V12" s="90">
        <v>3469.12</v>
      </c>
      <c r="W12" s="88">
        <v>0</v>
      </c>
      <c r="X12" s="89">
        <v>3469.12</v>
      </c>
      <c r="Y12" s="90">
        <v>3000</v>
      </c>
      <c r="Z12" s="88">
        <v>0</v>
      </c>
      <c r="AA12" s="89">
        <v>3000</v>
      </c>
      <c r="AB12" s="90">
        <v>165000</v>
      </c>
      <c r="AC12" s="88">
        <v>0</v>
      </c>
      <c r="AD12" s="89">
        <v>212850.62</v>
      </c>
      <c r="AE12" s="90">
        <v>9000</v>
      </c>
      <c r="AF12" s="88">
        <v>0</v>
      </c>
      <c r="AG12" s="89">
        <v>41941.64</v>
      </c>
      <c r="AH12" s="90"/>
      <c r="AI12" s="88"/>
      <c r="AJ12" s="89"/>
      <c r="AK12" s="90"/>
      <c r="AL12" s="88"/>
      <c r="AM12" s="89"/>
      <c r="AN12" s="90"/>
      <c r="AO12" s="88"/>
      <c r="AP12" s="89"/>
      <c r="AQ12" s="90">
        <v>12700</v>
      </c>
      <c r="AR12" s="88">
        <v>0</v>
      </c>
      <c r="AS12" s="89">
        <v>18678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348636.2</v>
      </c>
      <c r="BW12" s="76">
        <f t="shared" si="1"/>
        <v>0</v>
      </c>
      <c r="BX12" s="78">
        <f t="shared" si="2"/>
        <v>437562.20999999996</v>
      </c>
    </row>
    <row r="13" spans="2:76" ht="15">
      <c r="B13" s="13">
        <v>104</v>
      </c>
      <c r="C13" s="25" t="s">
        <v>19</v>
      </c>
      <c r="D13" s="87">
        <v>22312.6</v>
      </c>
      <c r="E13" s="88">
        <v>0</v>
      </c>
      <c r="F13" s="89">
        <v>22312.6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0</v>
      </c>
      <c r="BD13" s="88">
        <v>0</v>
      </c>
      <c r="BE13" s="100">
        <v>0</v>
      </c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22312.6</v>
      </c>
      <c r="BW13" s="76">
        <f t="shared" si="1"/>
        <v>0</v>
      </c>
      <c r="BX13" s="78">
        <f t="shared" si="2"/>
        <v>22312.6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4483.46</v>
      </c>
      <c r="BM16" s="88">
        <v>0</v>
      </c>
      <c r="BN16" s="89">
        <v>6954.43</v>
      </c>
      <c r="BO16" s="90"/>
      <c r="BP16" s="88"/>
      <c r="BQ16" s="89"/>
      <c r="BR16" s="96"/>
      <c r="BS16" s="88"/>
      <c r="BT16" s="100"/>
      <c r="BU16" s="75"/>
      <c r="BV16" s="84">
        <f t="shared" si="0"/>
        <v>4483.46</v>
      </c>
      <c r="BW16" s="76">
        <f t="shared" si="1"/>
        <v>0</v>
      </c>
      <c r="BX16" s="78">
        <f t="shared" si="2"/>
        <v>6954.43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2000</v>
      </c>
      <c r="E19" s="88">
        <v>0</v>
      </c>
      <c r="F19" s="89">
        <v>2000</v>
      </c>
      <c r="G19" s="87"/>
      <c r="H19" s="88"/>
      <c r="I19" s="89"/>
      <c r="J19" s="96"/>
      <c r="K19" s="88"/>
      <c r="L19" s="100"/>
      <c r="M19" s="96">
        <v>3000</v>
      </c>
      <c r="N19" s="88">
        <v>0</v>
      </c>
      <c r="O19" s="100">
        <v>3000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0</v>
      </c>
      <c r="AF19" s="88">
        <v>0</v>
      </c>
      <c r="AG19" s="100">
        <v>0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4000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9000</v>
      </c>
      <c r="BW19" s="76">
        <f t="shared" si="1"/>
        <v>0</v>
      </c>
      <c r="BX19" s="78">
        <f t="shared" si="2"/>
        <v>5000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52129.68</v>
      </c>
      <c r="E20" s="77">
        <f t="shared" si="3"/>
        <v>0</v>
      </c>
      <c r="F20" s="78">
        <f t="shared" si="3"/>
        <v>54285.42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123673</v>
      </c>
      <c r="N20" s="77">
        <f t="shared" si="3"/>
        <v>0</v>
      </c>
      <c r="O20" s="76">
        <f t="shared" si="3"/>
        <v>123673.01</v>
      </c>
      <c r="P20" s="97">
        <f t="shared" si="3"/>
        <v>1800</v>
      </c>
      <c r="Q20" s="77">
        <f t="shared" si="3"/>
        <v>0</v>
      </c>
      <c r="R20" s="76">
        <f t="shared" si="3"/>
        <v>1800</v>
      </c>
      <c r="S20" s="97">
        <f t="shared" si="3"/>
        <v>11000</v>
      </c>
      <c r="T20" s="77">
        <f t="shared" si="3"/>
        <v>0</v>
      </c>
      <c r="U20" s="76">
        <f t="shared" si="3"/>
        <v>11000</v>
      </c>
      <c r="V20" s="97">
        <f t="shared" si="3"/>
        <v>3469.12</v>
      </c>
      <c r="W20" s="77">
        <f t="shared" si="3"/>
        <v>0</v>
      </c>
      <c r="X20" s="76">
        <f t="shared" si="3"/>
        <v>3469.12</v>
      </c>
      <c r="Y20" s="97">
        <f t="shared" si="3"/>
        <v>3000</v>
      </c>
      <c r="Z20" s="77">
        <f t="shared" si="3"/>
        <v>0</v>
      </c>
      <c r="AA20" s="76">
        <f t="shared" si="3"/>
        <v>3000</v>
      </c>
      <c r="AB20" s="97">
        <f t="shared" si="3"/>
        <v>165000</v>
      </c>
      <c r="AC20" s="77">
        <f t="shared" si="3"/>
        <v>0</v>
      </c>
      <c r="AD20" s="76">
        <f t="shared" si="3"/>
        <v>212850.62</v>
      </c>
      <c r="AE20" s="97">
        <f t="shared" si="3"/>
        <v>9000</v>
      </c>
      <c r="AF20" s="77">
        <f t="shared" si="3"/>
        <v>0</v>
      </c>
      <c r="AG20" s="76">
        <f t="shared" si="3"/>
        <v>41941.64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12700</v>
      </c>
      <c r="AR20" s="77">
        <f t="shared" si="3"/>
        <v>0</v>
      </c>
      <c r="AS20" s="76">
        <f t="shared" si="3"/>
        <v>18678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4000</v>
      </c>
      <c r="BJ20" s="77">
        <f t="shared" si="3"/>
        <v>0</v>
      </c>
      <c r="BK20" s="76">
        <f t="shared" si="3"/>
        <v>0</v>
      </c>
      <c r="BL20" s="97">
        <f t="shared" si="3"/>
        <v>4483.46</v>
      </c>
      <c r="BM20" s="77">
        <f t="shared" si="3"/>
        <v>0</v>
      </c>
      <c r="BN20" s="76">
        <f t="shared" si="3"/>
        <v>6954.43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390255.26</v>
      </c>
      <c r="BW20" s="76">
        <f>BW10+BW11+BW12+BW13+BW14+BW15+BW16+BW17+BW18+BW19</f>
        <v>0</v>
      </c>
      <c r="BX20" s="94">
        <f>BX10+BX11+BX12+BX13+BX14+BX15+BX16+BX17+BX18+BX19</f>
        <v>477652.23999999993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>
        <v>1941.14</v>
      </c>
      <c r="Z24" s="88">
        <v>0</v>
      </c>
      <c r="AA24" s="100">
        <v>1941.14</v>
      </c>
      <c r="AB24" s="96">
        <v>0</v>
      </c>
      <c r="AC24" s="88">
        <v>0</v>
      </c>
      <c r="AD24" s="100">
        <v>3702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>
        <v>13000</v>
      </c>
      <c r="AR24" s="88">
        <v>0</v>
      </c>
      <c r="AS24" s="100">
        <v>13000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14941.14</v>
      </c>
      <c r="BW24" s="76">
        <f t="shared" si="4"/>
        <v>0</v>
      </c>
      <c r="BX24" s="78">
        <f t="shared" si="4"/>
        <v>18643.14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10674</v>
      </c>
      <c r="AC25" s="88">
        <v>0</v>
      </c>
      <c r="AD25" s="100">
        <v>17018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10674</v>
      </c>
      <c r="BW25" s="76">
        <f t="shared" si="4"/>
        <v>0</v>
      </c>
      <c r="BX25" s="78">
        <f t="shared" si="4"/>
        <v>17018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1000</v>
      </c>
      <c r="E27" s="88">
        <v>0</v>
      </c>
      <c r="F27" s="89">
        <v>1000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0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1000</v>
      </c>
      <c r="BW27" s="76">
        <f t="shared" si="4"/>
        <v>0</v>
      </c>
      <c r="BX27" s="78">
        <f t="shared" si="4"/>
        <v>1000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1000</v>
      </c>
      <c r="E28" s="77">
        <f t="shared" si="5"/>
        <v>0</v>
      </c>
      <c r="F28" s="78">
        <f t="shared" si="5"/>
        <v>1000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1941.14</v>
      </c>
      <c r="Z28" s="77">
        <f t="shared" si="5"/>
        <v>0</v>
      </c>
      <c r="AA28" s="76">
        <f t="shared" si="5"/>
        <v>1941.14</v>
      </c>
      <c r="AB28" s="97">
        <f t="shared" si="5"/>
        <v>10674</v>
      </c>
      <c r="AC28" s="77">
        <f t="shared" si="5"/>
        <v>0</v>
      </c>
      <c r="AD28" s="76">
        <f t="shared" si="5"/>
        <v>20720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13000</v>
      </c>
      <c r="AR28" s="77">
        <f t="shared" si="6"/>
        <v>0</v>
      </c>
      <c r="AS28" s="76">
        <f t="shared" si="6"/>
        <v>13000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26615.14</v>
      </c>
      <c r="BW28" s="76">
        <f>BW23+BW24+BW25+BW26+BW27</f>
        <v>0</v>
      </c>
      <c r="BX28" s="94">
        <f>BX23+BX24+BX25+BX26+BX27</f>
        <v>36661.14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13245.1</v>
      </c>
      <c r="BM40" s="88">
        <v>0</v>
      </c>
      <c r="BN40" s="100">
        <v>19638.41</v>
      </c>
      <c r="BO40" s="96"/>
      <c r="BP40" s="88"/>
      <c r="BQ40" s="100"/>
      <c r="BR40" s="96"/>
      <c r="BS40" s="88"/>
      <c r="BT40" s="100"/>
      <c r="BU40" s="75"/>
      <c r="BV40" s="84">
        <f t="shared" si="10"/>
        <v>13245.1</v>
      </c>
      <c r="BW40" s="76">
        <f t="shared" si="10"/>
        <v>0</v>
      </c>
      <c r="BX40" s="78">
        <f t="shared" si="10"/>
        <v>19638.41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13245.1</v>
      </c>
      <c r="BM42" s="77">
        <f t="shared" si="12"/>
        <v>0</v>
      </c>
      <c r="BN42" s="76">
        <f t="shared" si="12"/>
        <v>19638.41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13245.1</v>
      </c>
      <c r="BW42" s="76">
        <f>BW38+BW39+BW40+BW41</f>
        <v>0</v>
      </c>
      <c r="BX42" s="94">
        <f>BX38+BX39+BX40+BX41</f>
        <v>19638.41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197000</v>
      </c>
      <c r="BS49" s="88">
        <v>0</v>
      </c>
      <c r="BT49" s="100">
        <v>203934.89</v>
      </c>
      <c r="BU49" s="75"/>
      <c r="BV49" s="84">
        <f aca="true" t="shared" si="15" ref="BV49:BX50">D49+G49+J49+M49+P49+S49+V49+Y49+AB49+AE49+AH49+AK49+AN49+AQ49+AT49+AW49+AZ49+BC49+BF49+BI49+BL49+BO49+BR49</f>
        <v>197000</v>
      </c>
      <c r="BW49" s="76">
        <f t="shared" si="15"/>
        <v>0</v>
      </c>
      <c r="BX49" s="78">
        <f t="shared" si="15"/>
        <v>203934.89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6500</v>
      </c>
      <c r="BS50" s="88">
        <v>0</v>
      </c>
      <c r="BT50" s="100">
        <v>6500</v>
      </c>
      <c r="BU50" s="75"/>
      <c r="BV50" s="84">
        <f t="shared" si="15"/>
        <v>6500</v>
      </c>
      <c r="BW50" s="76">
        <f t="shared" si="15"/>
        <v>0</v>
      </c>
      <c r="BX50" s="78">
        <f t="shared" si="15"/>
        <v>6500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203500</v>
      </c>
      <c r="BS51" s="77">
        <f>BS49+BS50</f>
        <v>0</v>
      </c>
      <c r="BT51" s="76">
        <f>BT49+BT50</f>
        <v>210434.89</v>
      </c>
      <c r="BU51" s="84"/>
      <c r="BV51" s="84">
        <f>BV49+BV50</f>
        <v>203500</v>
      </c>
      <c r="BW51" s="76">
        <f>BW49+BW50</f>
        <v>0</v>
      </c>
      <c r="BX51" s="94">
        <f>BX49+BX50</f>
        <v>210434.89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53129.68</v>
      </c>
      <c r="E53" s="85">
        <f t="shared" si="18"/>
        <v>0</v>
      </c>
      <c r="F53" s="85">
        <f t="shared" si="18"/>
        <v>55285.42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123673</v>
      </c>
      <c r="N53" s="85">
        <f t="shared" si="18"/>
        <v>0</v>
      </c>
      <c r="O53" s="85">
        <f t="shared" si="18"/>
        <v>123673.01</v>
      </c>
      <c r="P53" s="85">
        <f t="shared" si="18"/>
        <v>1800</v>
      </c>
      <c r="Q53" s="85">
        <f t="shared" si="18"/>
        <v>0</v>
      </c>
      <c r="R53" s="85">
        <f t="shared" si="18"/>
        <v>1800</v>
      </c>
      <c r="S53" s="85">
        <f t="shared" si="18"/>
        <v>11000</v>
      </c>
      <c r="T53" s="85">
        <f t="shared" si="18"/>
        <v>0</v>
      </c>
      <c r="U53" s="85">
        <f t="shared" si="18"/>
        <v>11000</v>
      </c>
      <c r="V53" s="85">
        <f t="shared" si="18"/>
        <v>3469.12</v>
      </c>
      <c r="W53" s="85">
        <f t="shared" si="18"/>
        <v>0</v>
      </c>
      <c r="X53" s="85">
        <f t="shared" si="18"/>
        <v>3469.12</v>
      </c>
      <c r="Y53" s="85">
        <f t="shared" si="18"/>
        <v>4941.14</v>
      </c>
      <c r="Z53" s="85">
        <f t="shared" si="18"/>
        <v>0</v>
      </c>
      <c r="AA53" s="85">
        <f t="shared" si="18"/>
        <v>4941.14</v>
      </c>
      <c r="AB53" s="85">
        <f t="shared" si="18"/>
        <v>175674</v>
      </c>
      <c r="AC53" s="85">
        <f t="shared" si="18"/>
        <v>0</v>
      </c>
      <c r="AD53" s="85">
        <f t="shared" si="18"/>
        <v>233570.62</v>
      </c>
      <c r="AE53" s="85">
        <f t="shared" si="18"/>
        <v>9000</v>
      </c>
      <c r="AF53" s="85">
        <f t="shared" si="18"/>
        <v>0</v>
      </c>
      <c r="AG53" s="85">
        <f t="shared" si="18"/>
        <v>41941.64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25700</v>
      </c>
      <c r="AR53" s="85">
        <f t="shared" si="19"/>
        <v>0</v>
      </c>
      <c r="AS53" s="85">
        <f t="shared" si="19"/>
        <v>31678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4000</v>
      </c>
      <c r="BJ53" s="85">
        <f t="shared" si="19"/>
        <v>0</v>
      </c>
      <c r="BK53" s="85">
        <f t="shared" si="19"/>
        <v>0</v>
      </c>
      <c r="BL53" s="85">
        <f t="shared" si="19"/>
        <v>17728.56</v>
      </c>
      <c r="BM53" s="85">
        <f t="shared" si="19"/>
        <v>0</v>
      </c>
      <c r="BN53" s="85">
        <f t="shared" si="19"/>
        <v>26592.84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203500</v>
      </c>
      <c r="BS53" s="85">
        <f t="shared" si="19"/>
        <v>0</v>
      </c>
      <c r="BT53" s="85">
        <f t="shared" si="19"/>
        <v>210434.89</v>
      </c>
      <c r="BU53" s="85">
        <f>BU8</f>
        <v>0</v>
      </c>
      <c r="BV53" s="101">
        <f>BV8+BV20+BV28+BV35+BV42+BV46+BV51</f>
        <v>633615.5</v>
      </c>
      <c r="BW53" s="86">
        <f>BW20+BW28+BW35+BW42+BW46+BW51</f>
        <v>0</v>
      </c>
      <c r="BX53" s="86">
        <f>BX20+BX28+BX35+BX42+BX46+BX51</f>
        <v>744386.6799999999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3750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3750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1200</v>
      </c>
      <c r="E11" s="88">
        <v>0</v>
      </c>
      <c r="F11" s="89"/>
      <c r="G11" s="87"/>
      <c r="H11" s="88"/>
      <c r="I11" s="89"/>
      <c r="J11" s="96"/>
      <c r="K11" s="88"/>
      <c r="L11" s="100"/>
      <c r="M11" s="90">
        <v>1073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2273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20550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122500</v>
      </c>
      <c r="N12" s="88">
        <v>0</v>
      </c>
      <c r="O12" s="89"/>
      <c r="P12" s="90">
        <v>2700</v>
      </c>
      <c r="Q12" s="88">
        <v>0</v>
      </c>
      <c r="R12" s="89"/>
      <c r="S12" s="90">
        <v>10117.08</v>
      </c>
      <c r="T12" s="88">
        <v>0</v>
      </c>
      <c r="U12" s="89"/>
      <c r="V12" s="90">
        <v>3469.12</v>
      </c>
      <c r="W12" s="88">
        <v>0</v>
      </c>
      <c r="X12" s="89"/>
      <c r="Y12" s="90">
        <v>3000</v>
      </c>
      <c r="Z12" s="88">
        <v>0</v>
      </c>
      <c r="AA12" s="89"/>
      <c r="AB12" s="90">
        <v>165000</v>
      </c>
      <c r="AC12" s="88">
        <v>0</v>
      </c>
      <c r="AD12" s="89"/>
      <c r="AE12" s="90">
        <v>9000</v>
      </c>
      <c r="AF12" s="88">
        <v>0</v>
      </c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>
        <v>12800</v>
      </c>
      <c r="AR12" s="88">
        <v>0</v>
      </c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349136.19999999995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21593.63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0</v>
      </c>
      <c r="BD13" s="88">
        <v>0</v>
      </c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21593.63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3847.44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3847.44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2000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3000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0</v>
      </c>
      <c r="AF19" s="88">
        <v>0</v>
      </c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4000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9000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49093.630000000005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126573</v>
      </c>
      <c r="N20" s="77">
        <f t="shared" si="1"/>
        <v>0</v>
      </c>
      <c r="O20" s="76">
        <f t="shared" si="1"/>
        <v>0</v>
      </c>
      <c r="P20" s="97">
        <f t="shared" si="1"/>
        <v>2700</v>
      </c>
      <c r="Q20" s="77">
        <f t="shared" si="1"/>
        <v>0</v>
      </c>
      <c r="R20" s="76">
        <f t="shared" si="1"/>
        <v>0</v>
      </c>
      <c r="S20" s="97">
        <f t="shared" si="1"/>
        <v>10117.08</v>
      </c>
      <c r="T20" s="77">
        <f t="shared" si="1"/>
        <v>0</v>
      </c>
      <c r="U20" s="76">
        <f t="shared" si="1"/>
        <v>0</v>
      </c>
      <c r="V20" s="97">
        <f t="shared" si="1"/>
        <v>3469.12</v>
      </c>
      <c r="W20" s="77">
        <f t="shared" si="1"/>
        <v>0</v>
      </c>
      <c r="X20" s="76">
        <f t="shared" si="1"/>
        <v>0</v>
      </c>
      <c r="Y20" s="97">
        <f t="shared" si="1"/>
        <v>3000</v>
      </c>
      <c r="Z20" s="77">
        <f t="shared" si="1"/>
        <v>0</v>
      </c>
      <c r="AA20" s="76">
        <f t="shared" si="1"/>
        <v>0</v>
      </c>
      <c r="AB20" s="97">
        <f t="shared" si="1"/>
        <v>165000</v>
      </c>
      <c r="AC20" s="77">
        <f t="shared" si="1"/>
        <v>0</v>
      </c>
      <c r="AD20" s="76">
        <f t="shared" si="1"/>
        <v>0</v>
      </c>
      <c r="AE20" s="97">
        <f t="shared" si="1"/>
        <v>9000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12800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4000</v>
      </c>
      <c r="BJ20" s="77">
        <f t="shared" si="1"/>
        <v>0</v>
      </c>
      <c r="BK20" s="76">
        <f t="shared" si="1"/>
        <v>0</v>
      </c>
      <c r="BL20" s="97">
        <f t="shared" si="1"/>
        <v>3847.44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389600.26999999996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>
        <v>1941.14</v>
      </c>
      <c r="Z24" s="88">
        <v>0</v>
      </c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>
        <v>13000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14941.14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10674</v>
      </c>
      <c r="AC25" s="88">
        <v>0</v>
      </c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10674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1000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1000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1000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1941.14</v>
      </c>
      <c r="Z28" s="77">
        <f t="shared" si="3"/>
        <v>0</v>
      </c>
      <c r="AA28" s="76">
        <f t="shared" si="3"/>
        <v>0</v>
      </c>
      <c r="AB28" s="97">
        <f t="shared" si="3"/>
        <v>10674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13000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26615.14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13881.12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13881.12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13881.12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13881.12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197000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197000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6500</v>
      </c>
      <c r="BS50" s="88">
        <v>0</v>
      </c>
      <c r="BT50" s="100"/>
      <c r="BU50" s="75"/>
      <c r="BV50" s="84">
        <f t="shared" si="9"/>
        <v>6500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203500</v>
      </c>
      <c r="BS51" s="77">
        <f>BS49+BS50</f>
        <v>0</v>
      </c>
      <c r="BT51" s="76">
        <f>BT49+BT50</f>
        <v>0</v>
      </c>
      <c r="BU51" s="84"/>
      <c r="BV51" s="84">
        <f>BV49+BV50</f>
        <v>203500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50093.630000000005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126573</v>
      </c>
      <c r="N53" s="85">
        <f t="shared" si="11"/>
        <v>0</v>
      </c>
      <c r="O53" s="85">
        <f t="shared" si="11"/>
        <v>0</v>
      </c>
      <c r="P53" s="85">
        <f t="shared" si="11"/>
        <v>2700</v>
      </c>
      <c r="Q53" s="85">
        <f t="shared" si="11"/>
        <v>0</v>
      </c>
      <c r="R53" s="85">
        <f t="shared" si="11"/>
        <v>0</v>
      </c>
      <c r="S53" s="85">
        <f t="shared" si="11"/>
        <v>10117.08</v>
      </c>
      <c r="T53" s="85">
        <f t="shared" si="11"/>
        <v>0</v>
      </c>
      <c r="U53" s="85">
        <f t="shared" si="11"/>
        <v>0</v>
      </c>
      <c r="V53" s="85">
        <f t="shared" si="11"/>
        <v>3469.12</v>
      </c>
      <c r="W53" s="85">
        <f t="shared" si="11"/>
        <v>0</v>
      </c>
      <c r="X53" s="85">
        <f t="shared" si="11"/>
        <v>0</v>
      </c>
      <c r="Y53" s="85">
        <f t="shared" si="11"/>
        <v>4941.14</v>
      </c>
      <c r="Z53" s="85">
        <f t="shared" si="11"/>
        <v>0</v>
      </c>
      <c r="AA53" s="85">
        <f t="shared" si="11"/>
        <v>0</v>
      </c>
      <c r="AB53" s="85">
        <f t="shared" si="11"/>
        <v>175674</v>
      </c>
      <c r="AC53" s="85">
        <f t="shared" si="11"/>
        <v>0</v>
      </c>
      <c r="AD53" s="85">
        <f t="shared" si="11"/>
        <v>0</v>
      </c>
      <c r="AE53" s="85">
        <f t="shared" si="11"/>
        <v>9000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25800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4000</v>
      </c>
      <c r="BJ53" s="85">
        <f t="shared" si="11"/>
        <v>0</v>
      </c>
      <c r="BK53" s="85">
        <f t="shared" si="11"/>
        <v>0</v>
      </c>
      <c r="BL53" s="85">
        <f t="shared" si="11"/>
        <v>17728.56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203500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633596.53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3750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3750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1200</v>
      </c>
      <c r="E11" s="88">
        <v>0</v>
      </c>
      <c r="F11" s="89"/>
      <c r="G11" s="87"/>
      <c r="H11" s="88"/>
      <c r="I11" s="89"/>
      <c r="J11" s="96"/>
      <c r="K11" s="88"/>
      <c r="L11" s="100"/>
      <c r="M11" s="90">
        <v>1073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2273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20550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122500</v>
      </c>
      <c r="N12" s="88">
        <v>0</v>
      </c>
      <c r="O12" s="89"/>
      <c r="P12" s="90">
        <v>2700</v>
      </c>
      <c r="Q12" s="88">
        <v>0</v>
      </c>
      <c r="R12" s="89"/>
      <c r="S12" s="90">
        <v>10117.08</v>
      </c>
      <c r="T12" s="88">
        <v>0</v>
      </c>
      <c r="U12" s="89"/>
      <c r="V12" s="90">
        <v>3469.12</v>
      </c>
      <c r="W12" s="88">
        <v>0</v>
      </c>
      <c r="X12" s="89"/>
      <c r="Y12" s="90">
        <v>3000</v>
      </c>
      <c r="Z12" s="88">
        <v>0</v>
      </c>
      <c r="AA12" s="89"/>
      <c r="AB12" s="90">
        <v>165000</v>
      </c>
      <c r="AC12" s="88">
        <v>0</v>
      </c>
      <c r="AD12" s="89"/>
      <c r="AE12" s="90">
        <v>9000</v>
      </c>
      <c r="AF12" s="88">
        <v>0</v>
      </c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>
        <v>12800</v>
      </c>
      <c r="AR12" s="88">
        <v>0</v>
      </c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349136.19999999995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21593.63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0</v>
      </c>
      <c r="BD13" s="88">
        <v>0</v>
      </c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21593.63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3180.49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3180.49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2000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3000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0</v>
      </c>
      <c r="AF19" s="88">
        <v>0</v>
      </c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4000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9000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49093.630000000005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126573</v>
      </c>
      <c r="N20" s="77">
        <f t="shared" si="1"/>
        <v>0</v>
      </c>
      <c r="O20" s="76">
        <f t="shared" si="1"/>
        <v>0</v>
      </c>
      <c r="P20" s="97">
        <f t="shared" si="1"/>
        <v>2700</v>
      </c>
      <c r="Q20" s="77">
        <f t="shared" si="1"/>
        <v>0</v>
      </c>
      <c r="R20" s="76">
        <f t="shared" si="1"/>
        <v>0</v>
      </c>
      <c r="S20" s="97">
        <f t="shared" si="1"/>
        <v>10117.08</v>
      </c>
      <c r="T20" s="77">
        <f t="shared" si="1"/>
        <v>0</v>
      </c>
      <c r="U20" s="76">
        <f t="shared" si="1"/>
        <v>0</v>
      </c>
      <c r="V20" s="97">
        <f t="shared" si="1"/>
        <v>3469.12</v>
      </c>
      <c r="W20" s="77">
        <f t="shared" si="1"/>
        <v>0</v>
      </c>
      <c r="X20" s="76">
        <f t="shared" si="1"/>
        <v>0</v>
      </c>
      <c r="Y20" s="97">
        <f t="shared" si="1"/>
        <v>3000</v>
      </c>
      <c r="Z20" s="77">
        <f t="shared" si="1"/>
        <v>0</v>
      </c>
      <c r="AA20" s="76">
        <f t="shared" si="1"/>
        <v>0</v>
      </c>
      <c r="AB20" s="97">
        <f t="shared" si="1"/>
        <v>165000</v>
      </c>
      <c r="AC20" s="77">
        <f t="shared" si="1"/>
        <v>0</v>
      </c>
      <c r="AD20" s="76">
        <f t="shared" si="1"/>
        <v>0</v>
      </c>
      <c r="AE20" s="97">
        <f t="shared" si="1"/>
        <v>9000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12800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4000</v>
      </c>
      <c r="BJ20" s="77">
        <f t="shared" si="1"/>
        <v>0</v>
      </c>
      <c r="BK20" s="76">
        <f t="shared" si="1"/>
        <v>0</v>
      </c>
      <c r="BL20" s="97">
        <f t="shared" si="1"/>
        <v>3180.49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388933.31999999995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>
        <v>1941.14</v>
      </c>
      <c r="Z24" s="88">
        <v>0</v>
      </c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>
        <v>13000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14941.14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10674</v>
      </c>
      <c r="AC25" s="88">
        <v>0</v>
      </c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10674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1000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1000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1000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1941.14</v>
      </c>
      <c r="Z28" s="77">
        <f t="shared" si="3"/>
        <v>0</v>
      </c>
      <c r="AA28" s="76">
        <f t="shared" si="3"/>
        <v>0</v>
      </c>
      <c r="AB28" s="97">
        <f t="shared" si="3"/>
        <v>10674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13000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26615.14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14548.07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14548.07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14548.07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14548.07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197000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197000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6500</v>
      </c>
      <c r="BS50" s="88">
        <v>0</v>
      </c>
      <c r="BT50" s="100"/>
      <c r="BU50" s="75"/>
      <c r="BV50" s="84">
        <f t="shared" si="9"/>
        <v>6500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203500</v>
      </c>
      <c r="BS51" s="77">
        <f>BS49+BS50</f>
        <v>0</v>
      </c>
      <c r="BT51" s="76">
        <f>BT49+BT50</f>
        <v>0</v>
      </c>
      <c r="BU51" s="84"/>
      <c r="BV51" s="84">
        <f>BV49+BV50</f>
        <v>203500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50093.630000000005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126573</v>
      </c>
      <c r="N53" s="85">
        <f t="shared" si="11"/>
        <v>0</v>
      </c>
      <c r="O53" s="85">
        <f t="shared" si="11"/>
        <v>0</v>
      </c>
      <c r="P53" s="85">
        <f t="shared" si="11"/>
        <v>2700</v>
      </c>
      <c r="Q53" s="85">
        <f t="shared" si="11"/>
        <v>0</v>
      </c>
      <c r="R53" s="85">
        <f t="shared" si="11"/>
        <v>0</v>
      </c>
      <c r="S53" s="85">
        <f t="shared" si="11"/>
        <v>10117.08</v>
      </c>
      <c r="T53" s="85">
        <f t="shared" si="11"/>
        <v>0</v>
      </c>
      <c r="U53" s="85">
        <f t="shared" si="11"/>
        <v>0</v>
      </c>
      <c r="V53" s="85">
        <f t="shared" si="11"/>
        <v>3469.12</v>
      </c>
      <c r="W53" s="85">
        <f t="shared" si="11"/>
        <v>0</v>
      </c>
      <c r="X53" s="85">
        <f t="shared" si="11"/>
        <v>0</v>
      </c>
      <c r="Y53" s="85">
        <f t="shared" si="11"/>
        <v>4941.14</v>
      </c>
      <c r="Z53" s="85">
        <f t="shared" si="11"/>
        <v>0</v>
      </c>
      <c r="AA53" s="85">
        <f t="shared" si="11"/>
        <v>0</v>
      </c>
      <c r="AB53" s="85">
        <f t="shared" si="11"/>
        <v>175674</v>
      </c>
      <c r="AC53" s="85">
        <f t="shared" si="11"/>
        <v>0</v>
      </c>
      <c r="AD53" s="85">
        <f t="shared" si="11"/>
        <v>0</v>
      </c>
      <c r="AE53" s="85">
        <f t="shared" si="11"/>
        <v>9000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25800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4000</v>
      </c>
      <c r="BJ53" s="85">
        <f t="shared" si="11"/>
        <v>0</v>
      </c>
      <c r="BK53" s="85">
        <f t="shared" si="11"/>
        <v>0</v>
      </c>
      <c r="BL53" s="85">
        <f t="shared" si="11"/>
        <v>17728.559999999998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203500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633596.53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2017-03-03T12:04:03Z</dcterms:modified>
  <cp:category/>
  <cp:version/>
  <cp:contentType/>
  <cp:contentStatus/>
</cp:coreProperties>
</file>