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<sst xmlns="http://schemas.openxmlformats.org/spreadsheetml/2006/main" count="870" uniqueCount="149">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</sst>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154633.93</v>
      </c>
      <c r="E7" s="40"/>
    </row>
    <row r="8" spans="2:5" ht="15.75" thickBot="1">
      <c r="B8" s="9"/>
      <c r="C8" s="6" t="s">
        <v>7</v>
      </c>
      <c r="D8" s="41"/>
      <c r="E8" s="42">
        <v>455762.37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45678.729999999996</v>
      </c>
      <c r="E18" s="45">
        <v>37449.67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45678.729999999996</v>
      </c>
      <c r="E23" s="51">
        <f>E18+E19+E20+E21+E22</f>
        <v>37449.67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>
        <v>0</v>
      </c>
    </row>
    <row r="26" spans="2:5" ht="15">
      <c r="B26" s="13">
        <v>30200</v>
      </c>
      <c r="C26" s="54" t="s">
        <v>28</v>
      </c>
      <c r="D26" s="39">
        <v>0</v>
      </c>
      <c r="E26" s="45">
        <v>48340.170000000006</v>
      </c>
    </row>
    <row r="27" spans="2:5" ht="15">
      <c r="B27" s="13">
        <v>30300</v>
      </c>
      <c r="C27" s="54" t="s">
        <v>29</v>
      </c>
      <c r="D27" s="39">
        <v>40</v>
      </c>
      <c r="E27" s="45">
        <v>34.71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0</v>
      </c>
      <c r="E29" s="50">
        <v>0</v>
      </c>
    </row>
    <row r="30" spans="2:5" ht="15.75" thickBot="1">
      <c r="B30" s="16">
        <v>30000</v>
      </c>
      <c r="C30" s="15" t="s">
        <v>32</v>
      </c>
      <c r="D30" s="48">
        <f>D25+D26+D27+D28+D29</f>
        <v>40</v>
      </c>
      <c r="E30" s="51">
        <f>E25+E26+E27+E28+E29</f>
        <v>48374.880000000005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163600.08</v>
      </c>
      <c r="E34" s="45">
        <v>278157.32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163600.08</v>
      </c>
      <c r="E37" s="51">
        <f>E32+E33+E34+E35+E36</f>
        <v>278157.32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6565.85</v>
      </c>
      <c r="E54" s="45">
        <v>6565.85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6565.85</v>
      </c>
      <c r="E56" s="51">
        <f>E54+E55</f>
        <v>6565.85</v>
      </c>
    </row>
    <row r="57" spans="2:5" ht="16.5" thickBot="1" thickTop="1">
      <c r="B57" s="109" t="s">
        <v>64</v>
      </c>
      <c r="C57" s="110"/>
      <c r="D57" s="52">
        <f>D16+D23+D30+D37+D43+D49+D52+D56</f>
        <v>215884.66</v>
      </c>
      <c r="E57" s="55">
        <f>E16+E23+E30+E37+E43+E49+E52+E56</f>
        <v>370547.72</v>
      </c>
    </row>
    <row r="58" spans="2:5" ht="16.5" thickBot="1" thickTop="1">
      <c r="B58" s="109" t="s">
        <v>65</v>
      </c>
      <c r="C58" s="110"/>
      <c r="D58" s="52">
        <f>D57+D5+D6+D7+D8</f>
        <v>370518.58999999997</v>
      </c>
      <c r="E58" s="55">
        <f>E57+E5+E6+E7+E8</f>
        <v>826310.09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>
        <v>0</v>
      </c>
      <c r="G10" s="88"/>
      <c r="H10" s="89"/>
      <c r="I10" s="90"/>
      <c r="J10" s="97">
        <v>2665.9399999999996</v>
      </c>
      <c r="K10" s="89">
        <v>0</v>
      </c>
      <c r="L10" s="101">
        <v>2308.46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2665.9399999999996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2308.46</v>
      </c>
    </row>
    <row r="11" spans="2:76" ht="15">
      <c r="B11" s="13">
        <v>102</v>
      </c>
      <c r="C11" s="25" t="s">
        <v>92</v>
      </c>
      <c r="D11" s="88">
        <v>240</v>
      </c>
      <c r="E11" s="89">
        <v>0</v>
      </c>
      <c r="F11" s="90">
        <v>0</v>
      </c>
      <c r="G11" s="88"/>
      <c r="H11" s="89"/>
      <c r="I11" s="90"/>
      <c r="J11" s="97">
        <v>189.89</v>
      </c>
      <c r="K11" s="89">
        <v>0</v>
      </c>
      <c r="L11" s="101">
        <v>189.89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429.89</v>
      </c>
      <c r="BW11" s="77">
        <f t="shared" si="1"/>
        <v>0</v>
      </c>
      <c r="BX11" s="79">
        <f t="shared" si="2"/>
        <v>189.89</v>
      </c>
    </row>
    <row r="12" spans="2:76" ht="15">
      <c r="B12" s="13">
        <v>103</v>
      </c>
      <c r="C12" s="25" t="s">
        <v>93</v>
      </c>
      <c r="D12" s="88">
        <v>13518.32</v>
      </c>
      <c r="E12" s="89">
        <v>0</v>
      </c>
      <c r="F12" s="90">
        <v>18912.4</v>
      </c>
      <c r="G12" s="88"/>
      <c r="H12" s="89"/>
      <c r="I12" s="90"/>
      <c r="J12" s="97">
        <v>0</v>
      </c>
      <c r="K12" s="89">
        <v>0</v>
      </c>
      <c r="L12" s="101">
        <v>0</v>
      </c>
      <c r="M12" s="91"/>
      <c r="N12" s="89"/>
      <c r="O12" s="90"/>
      <c r="P12" s="91"/>
      <c r="Q12" s="89"/>
      <c r="R12" s="90"/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/>
      <c r="AC12" s="89"/>
      <c r="AD12" s="90"/>
      <c r="AE12" s="91"/>
      <c r="AF12" s="89"/>
      <c r="AG12" s="90"/>
      <c r="AH12" s="91">
        <v>4323.05</v>
      </c>
      <c r="AI12" s="89">
        <v>0</v>
      </c>
      <c r="AJ12" s="90">
        <v>3000</v>
      </c>
      <c r="AK12" s="91"/>
      <c r="AL12" s="89"/>
      <c r="AM12" s="90"/>
      <c r="AN12" s="91"/>
      <c r="AO12" s="89"/>
      <c r="AP12" s="90"/>
      <c r="AQ12" s="91">
        <v>2006</v>
      </c>
      <c r="AR12" s="89">
        <v>0</v>
      </c>
      <c r="AS12" s="90">
        <v>2006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19847.37</v>
      </c>
      <c r="BW12" s="77">
        <f t="shared" si="1"/>
        <v>0</v>
      </c>
      <c r="BX12" s="79">
        <f t="shared" si="2"/>
        <v>23918.4</v>
      </c>
    </row>
    <row r="13" spans="2:76" ht="15">
      <c r="B13" s="13">
        <v>104</v>
      </c>
      <c r="C13" s="25" t="s">
        <v>19</v>
      </c>
      <c r="D13" s="88">
        <v>14274.31</v>
      </c>
      <c r="E13" s="89">
        <v>0</v>
      </c>
      <c r="F13" s="90">
        <v>54127.25</v>
      </c>
      <c r="G13" s="88"/>
      <c r="H13" s="89"/>
      <c r="I13" s="90"/>
      <c r="J13" s="97">
        <v>8000</v>
      </c>
      <c r="K13" s="89">
        <v>0</v>
      </c>
      <c r="L13" s="101">
        <v>0</v>
      </c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840.5</v>
      </c>
      <c r="AC13" s="89">
        <v>0</v>
      </c>
      <c r="AD13" s="90">
        <v>840.5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23114.809999999998</v>
      </c>
      <c r="BW13" s="77">
        <f t="shared" si="1"/>
        <v>0</v>
      </c>
      <c r="BX13" s="79">
        <f t="shared" si="2"/>
        <v>54967.75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243.57999999999998</v>
      </c>
      <c r="E18" s="89">
        <v>0</v>
      </c>
      <c r="F18" s="90">
        <v>33418.58</v>
      </c>
      <c r="G18" s="88"/>
      <c r="H18" s="89"/>
      <c r="I18" s="90"/>
      <c r="J18" s="97">
        <v>51000</v>
      </c>
      <c r="K18" s="89">
        <v>0</v>
      </c>
      <c r="L18" s="101">
        <v>500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51243.58</v>
      </c>
      <c r="BW18" s="77">
        <f t="shared" si="1"/>
        <v>0</v>
      </c>
      <c r="BX18" s="79">
        <f t="shared" si="2"/>
        <v>33918.58</v>
      </c>
    </row>
    <row r="19" spans="2:76" ht="15">
      <c r="B19" s="13">
        <v>110</v>
      </c>
      <c r="C19" s="25" t="s">
        <v>98</v>
      </c>
      <c r="D19" s="88">
        <v>481</v>
      </c>
      <c r="E19" s="89">
        <v>0</v>
      </c>
      <c r="F19" s="90">
        <v>481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481</v>
      </c>
      <c r="BW19" s="77">
        <f t="shared" si="1"/>
        <v>0</v>
      </c>
      <c r="BX19" s="79">
        <f t="shared" si="2"/>
        <v>481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28757.21</v>
      </c>
      <c r="E20" s="78">
        <f t="shared" si="3"/>
        <v>0</v>
      </c>
      <c r="F20" s="79">
        <f t="shared" si="3"/>
        <v>106939.23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61855.83</v>
      </c>
      <c r="K20" s="78">
        <f t="shared" si="3"/>
        <v>0</v>
      </c>
      <c r="L20" s="77">
        <f t="shared" si="3"/>
        <v>2998.35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840.5</v>
      </c>
      <c r="AC20" s="78">
        <f t="shared" si="3"/>
        <v>0</v>
      </c>
      <c r="AD20" s="77">
        <f t="shared" si="3"/>
        <v>840.5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4323.05</v>
      </c>
      <c r="AI20" s="78">
        <f t="shared" si="3"/>
        <v>0</v>
      </c>
      <c r="AJ20" s="77">
        <f t="shared" si="3"/>
        <v>3000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2006</v>
      </c>
      <c r="AR20" s="78">
        <f t="shared" si="3"/>
        <v>0</v>
      </c>
      <c r="AS20" s="77">
        <f t="shared" si="3"/>
        <v>2006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97782.59</v>
      </c>
      <c r="BW20" s="77">
        <f>BW10+BW11+BW12+BW13+BW14+BW15+BW16+BW17+BW18+BW19</f>
        <v>0</v>
      </c>
      <c r="BX20" s="95">
        <f>BX10+BX11+BX12+BX13+BX14+BX15+BX16+BX17+BX18+BX19</f>
        <v>115784.08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>
        <v>23740.13</v>
      </c>
      <c r="AC24" s="89">
        <v>8353.57</v>
      </c>
      <c r="AD24" s="101">
        <v>18855.6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23740.13</v>
      </c>
      <c r="BW24" s="77">
        <f t="shared" si="4"/>
        <v>8353.57</v>
      </c>
      <c r="BX24" s="79">
        <f t="shared" si="4"/>
        <v>18855.6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147644.3</v>
      </c>
      <c r="AC25" s="89">
        <v>0</v>
      </c>
      <c r="AD25" s="101">
        <v>49261.740000000005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>
        <v>54588.09</v>
      </c>
      <c r="BD25" s="89">
        <v>0</v>
      </c>
      <c r="BE25" s="101">
        <v>0</v>
      </c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202232.38999999998</v>
      </c>
      <c r="BW25" s="77">
        <f t="shared" si="4"/>
        <v>0</v>
      </c>
      <c r="BX25" s="79">
        <f t="shared" si="4"/>
        <v>49261.740000000005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171384.43</v>
      </c>
      <c r="AC28" s="78">
        <f t="shared" si="5"/>
        <v>8353.57</v>
      </c>
      <c r="AD28" s="77">
        <f t="shared" si="5"/>
        <v>68117.34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54588.09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225972.52</v>
      </c>
      <c r="BW28" s="77">
        <f>BW23+BW24+BW25+BW26+BW27</f>
        <v>8353.57</v>
      </c>
      <c r="BX28" s="95">
        <f>BX23+BX24+BX25+BX26+BX27</f>
        <v>68117.34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6565.849999999999</v>
      </c>
      <c r="BS49" s="89">
        <v>0</v>
      </c>
      <c r="BT49" s="101">
        <v>6350.26</v>
      </c>
      <c r="BU49" s="76"/>
      <c r="BV49" s="85">
        <f aca="true" t="shared" si="15" ref="BV49:BX50">D49+G49+J49+M49+P49+S49+V49+Y49+AB49+AE49+AH49+AK49+AN49+AQ49+AT49+AW49+AZ49+BC49+BF49+BI49+BL49+BO49+BR49</f>
        <v>6565.849999999999</v>
      </c>
      <c r="BW49" s="77">
        <f t="shared" si="15"/>
        <v>0</v>
      </c>
      <c r="BX49" s="79">
        <f t="shared" si="15"/>
        <v>6350.26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6565.849999999999</v>
      </c>
      <c r="BS51" s="78">
        <f>BS49+BS50</f>
        <v>0</v>
      </c>
      <c r="BT51" s="77">
        <f>BT49+BT50</f>
        <v>6350.26</v>
      </c>
      <c r="BU51" s="85"/>
      <c r="BV51" s="85">
        <f>BV49+BV50</f>
        <v>6565.849999999999</v>
      </c>
      <c r="BW51" s="77">
        <f>BW49+BW50</f>
        <v>0</v>
      </c>
      <c r="BX51" s="95">
        <f>BX49+BX50</f>
        <v>6350.26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28757.21</v>
      </c>
      <c r="E53" s="86">
        <f t="shared" si="18"/>
        <v>0</v>
      </c>
      <c r="F53" s="86">
        <f t="shared" si="18"/>
        <v>106939.23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61855.83</v>
      </c>
      <c r="K53" s="86">
        <f t="shared" si="18"/>
        <v>0</v>
      </c>
      <c r="L53" s="86">
        <f t="shared" si="18"/>
        <v>2998.35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172224.93</v>
      </c>
      <c r="AC53" s="86">
        <f t="shared" si="18"/>
        <v>8353.57</v>
      </c>
      <c r="AD53" s="86">
        <f t="shared" si="18"/>
        <v>68957.84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4323.05</v>
      </c>
      <c r="AI53" s="86">
        <f t="shared" si="18"/>
        <v>0</v>
      </c>
      <c r="AJ53" s="86">
        <f aca="true" t="shared" si="19" ref="AJ53:BT53">AJ20+AJ28+AJ35+AJ42+AJ46+AJ51</f>
        <v>3000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2006</v>
      </c>
      <c r="AR53" s="86">
        <f t="shared" si="19"/>
        <v>0</v>
      </c>
      <c r="AS53" s="86">
        <f t="shared" si="19"/>
        <v>2006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54588.09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6565.849999999999</v>
      </c>
      <c r="BS53" s="86">
        <f t="shared" si="19"/>
        <v>0</v>
      </c>
      <c r="BT53" s="86">
        <f t="shared" si="19"/>
        <v>6350.26</v>
      </c>
      <c r="BU53" s="86">
        <f>BU8</f>
        <v>0</v>
      </c>
      <c r="BV53" s="102">
        <f>BV8+BV20+BV28+BV35+BV42+BV46+BV51</f>
        <v>330320.95999999996</v>
      </c>
      <c r="BW53" s="87">
        <f>BW20+BW28+BW35+BW42+BW46+BW51</f>
        <v>8353.57</v>
      </c>
      <c r="BX53" s="87">
        <f>BX20+BX28+BX35+BX42+BX46+BX51</f>
        <v>190251.68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31844.060000000005</v>
      </c>
      <c r="BW54" s="93"/>
      <c r="BX54" s="94">
        <f>IF((Spese_Rendiconto_2022!BX53-Entrate_Rendiconto_2022!E58)&lt;0,Entrate_Rendiconto_2022!E58-Spese_Rendiconto_2022!BX53,0)</f>
        <v>636058.4099999999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2023-05-17T11:07:28Z</dcterms:modified>
  <cp:category/>
  <cp:version/>
  <cp:contentType/>
  <cp:contentStatus/>
</cp:coreProperties>
</file>