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<sst xmlns="http://schemas.openxmlformats.org/spreadsheetml/2006/main" count="870" uniqueCount="151">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</sst>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17198.47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22655.41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1567992</v>
      </c>
      <c r="E18" s="45">
        <v>1996893.8599999999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1567992</v>
      </c>
      <c r="E23" s="51">
        <f>E18+E19+E20+E21+E22</f>
        <v>1996893.8599999999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49035.2</v>
      </c>
      <c r="E25" s="45">
        <v>43535.2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</v>
      </c>
      <c r="E27" s="45">
        <v>5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77809.51000000001</v>
      </c>
      <c r="E29" s="50">
        <v>91070.86</v>
      </c>
    </row>
    <row r="30" spans="2:5" ht="15.75" thickBot="1">
      <c r="B30" s="16">
        <v>30000</v>
      </c>
      <c r="C30" s="15" t="s">
        <v>32</v>
      </c>
      <c r="D30" s="48">
        <f>D25+D26+D27+D28+D29</f>
        <v>126894.71</v>
      </c>
      <c r="E30" s="51">
        <f>E25+E26+E27+E28+E29</f>
        <v>134611.06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39470</v>
      </c>
      <c r="E33" s="59">
        <v>151726.38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100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39470</v>
      </c>
      <c r="E37" s="51">
        <f>E32+E33+E34+E35+E36</f>
        <v>151826.38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30000</v>
      </c>
      <c r="E51" s="62">
        <v>30000</v>
      </c>
    </row>
    <row r="52" spans="2:5" ht="15.75" thickBot="1">
      <c r="B52" s="16">
        <v>70000</v>
      </c>
      <c r="C52" s="15" t="s">
        <v>58</v>
      </c>
      <c r="D52" s="48">
        <f>D51</f>
        <v>30000</v>
      </c>
      <c r="E52" s="51">
        <f>E51</f>
        <v>30000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335000</v>
      </c>
      <c r="E54" s="45">
        <v>335000</v>
      </c>
    </row>
    <row r="55" spans="2:5" ht="15">
      <c r="B55" s="13">
        <v>90200</v>
      </c>
      <c r="C55" s="54" t="s">
        <v>62</v>
      </c>
      <c r="D55" s="61">
        <v>18000</v>
      </c>
      <c r="E55" s="62">
        <v>18000</v>
      </c>
    </row>
    <row r="56" spans="2:5" ht="15.75" thickBot="1">
      <c r="B56" s="16">
        <v>90000</v>
      </c>
      <c r="C56" s="15" t="s">
        <v>63</v>
      </c>
      <c r="D56" s="48">
        <f>D54+D55</f>
        <v>353000</v>
      </c>
      <c r="E56" s="51">
        <f>E54+E55</f>
        <v>353000</v>
      </c>
    </row>
    <row r="57" spans="2:5" ht="16.5" thickBot="1" thickTop="1">
      <c r="B57" s="109" t="s">
        <v>64</v>
      </c>
      <c r="C57" s="110"/>
      <c r="D57" s="52">
        <f>D16+D23+D30+D37+D43+D49+D52+D56</f>
        <v>2117356.71</v>
      </c>
      <c r="E57" s="55">
        <f>E16+E23+E30+E37+E43+E49+E52+E56</f>
        <v>2666331.3</v>
      </c>
    </row>
    <row r="58" spans="2:5" ht="16.5" thickBot="1" thickTop="1">
      <c r="B58" s="109" t="s">
        <v>65</v>
      </c>
      <c r="C58" s="110"/>
      <c r="D58" s="52">
        <f>D57+D5+D6+D7+D8</f>
        <v>2134555.18</v>
      </c>
      <c r="E58" s="55">
        <f>E57+E5+E6+E7+E8</f>
        <v>2688986.71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17198.47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1543204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1543204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51435.2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19500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70985.2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30000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335000</v>
      </c>
      <c r="E54" s="45"/>
    </row>
    <row r="55" spans="2:5" ht="15">
      <c r="B55" s="13">
        <v>90200</v>
      </c>
      <c r="C55" s="54" t="s">
        <v>62</v>
      </c>
      <c r="D55" s="61">
        <v>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353000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1997189.2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2014387.67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17198.47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1543204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1543204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51435.2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19500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70985.2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30000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335000</v>
      </c>
      <c r="E54" s="45"/>
    </row>
    <row r="55" spans="2:5" ht="15">
      <c r="B55" s="13">
        <v>90200</v>
      </c>
      <c r="C55" s="54" t="s">
        <v>62</v>
      </c>
      <c r="D55" s="61">
        <v>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353000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1997189.2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2014387.67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353148.39</v>
      </c>
      <c r="E10" s="89">
        <v>16093.509999999998</v>
      </c>
      <c r="F10" s="90">
        <v>373897.7400000001</v>
      </c>
      <c r="G10" s="88"/>
      <c r="H10" s="89"/>
      <c r="I10" s="90"/>
      <c r="J10" s="97">
        <v>52633</v>
      </c>
      <c r="K10" s="89">
        <v>0</v>
      </c>
      <c r="L10" s="101">
        <v>55502.75</v>
      </c>
      <c r="M10" s="91">
        <v>27679</v>
      </c>
      <c r="N10" s="89">
        <v>0</v>
      </c>
      <c r="O10" s="90">
        <v>28421.8</v>
      </c>
      <c r="P10" s="91"/>
      <c r="Q10" s="89"/>
      <c r="R10" s="90"/>
      <c r="S10" s="91"/>
      <c r="T10" s="89"/>
      <c r="U10" s="90"/>
      <c r="V10" s="91"/>
      <c r="W10" s="89"/>
      <c r="X10" s="90"/>
      <c r="Y10" s="91">
        <v>15556</v>
      </c>
      <c r="Z10" s="89">
        <v>0</v>
      </c>
      <c r="AA10" s="90">
        <v>15556</v>
      </c>
      <c r="AB10" s="91">
        <v>0</v>
      </c>
      <c r="AC10" s="89">
        <v>0</v>
      </c>
      <c r="AD10" s="90">
        <v>0</v>
      </c>
      <c r="AE10" s="91">
        <v>52998</v>
      </c>
      <c r="AF10" s="89">
        <v>0</v>
      </c>
      <c r="AG10" s="90">
        <v>53598</v>
      </c>
      <c r="AH10" s="91"/>
      <c r="AI10" s="89"/>
      <c r="AJ10" s="90"/>
      <c r="AK10" s="91">
        <v>21445</v>
      </c>
      <c r="AL10" s="89">
        <v>0</v>
      </c>
      <c r="AM10" s="90">
        <v>21445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523459.39</v>
      </c>
      <c r="BW10" s="77">
        <f aca="true" t="shared" si="1" ref="BW10:BW19">E10+H10+K10+N10+Q10+T10+W10+Z10+AC10+AF10+AI10+AL10+AO10+AR10+AU10+AX10+BA10+BD10+BG10+BJ10+BM10+BP10+BS10</f>
        <v>16093.509999999998</v>
      </c>
      <c r="BX10" s="79">
        <f aca="true" t="shared" si="2" ref="BX10:BX19">F10+I10+L10+O10+R10+U10+X10+AA10+AD10+AG10+AJ10+AM10+AP10+AS10+AV10+AY10+BB10+BE10+BH10+BK10+BN10+BQ10+BT10</f>
        <v>548421.29</v>
      </c>
    </row>
    <row r="11" spans="2:76" ht="15">
      <c r="B11" s="13">
        <v>102</v>
      </c>
      <c r="C11" s="25" t="s">
        <v>92</v>
      </c>
      <c r="D11" s="88">
        <v>23931.01</v>
      </c>
      <c r="E11" s="89">
        <v>1104.96</v>
      </c>
      <c r="F11" s="90">
        <v>25325.839999999993</v>
      </c>
      <c r="G11" s="88"/>
      <c r="H11" s="89"/>
      <c r="I11" s="90"/>
      <c r="J11" s="97">
        <v>3643</v>
      </c>
      <c r="K11" s="89">
        <v>0</v>
      </c>
      <c r="L11" s="101">
        <v>3905.37</v>
      </c>
      <c r="M11" s="91">
        <v>3435</v>
      </c>
      <c r="N11" s="89">
        <v>0</v>
      </c>
      <c r="O11" s="90">
        <v>3649.2</v>
      </c>
      <c r="P11" s="91">
        <v>85</v>
      </c>
      <c r="Q11" s="89">
        <v>0</v>
      </c>
      <c r="R11" s="90">
        <v>85</v>
      </c>
      <c r="S11" s="91"/>
      <c r="T11" s="89"/>
      <c r="U11" s="90"/>
      <c r="V11" s="91"/>
      <c r="W11" s="89"/>
      <c r="X11" s="90"/>
      <c r="Y11" s="91">
        <v>1027</v>
      </c>
      <c r="Z11" s="89">
        <v>0</v>
      </c>
      <c r="AA11" s="90">
        <v>1027</v>
      </c>
      <c r="AB11" s="91">
        <v>0</v>
      </c>
      <c r="AC11" s="89">
        <v>0</v>
      </c>
      <c r="AD11" s="90">
        <v>0</v>
      </c>
      <c r="AE11" s="91">
        <v>3625</v>
      </c>
      <c r="AF11" s="89">
        <v>0</v>
      </c>
      <c r="AG11" s="90">
        <v>3625</v>
      </c>
      <c r="AH11" s="91">
        <v>100</v>
      </c>
      <c r="AI11" s="89">
        <v>0</v>
      </c>
      <c r="AJ11" s="90">
        <v>100</v>
      </c>
      <c r="AK11" s="91">
        <v>1921</v>
      </c>
      <c r="AL11" s="89">
        <v>0</v>
      </c>
      <c r="AM11" s="90">
        <v>1921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37767.009999999995</v>
      </c>
      <c r="BW11" s="77">
        <f t="shared" si="1"/>
        <v>1104.96</v>
      </c>
      <c r="BX11" s="79">
        <f t="shared" si="2"/>
        <v>39638.40999999999</v>
      </c>
    </row>
    <row r="12" spans="2:76" ht="15">
      <c r="B12" s="13">
        <v>103</v>
      </c>
      <c r="C12" s="25" t="s">
        <v>93</v>
      </c>
      <c r="D12" s="88">
        <v>263026.78</v>
      </c>
      <c r="E12" s="89">
        <v>0</v>
      </c>
      <c r="F12" s="90">
        <v>325775.51999999996</v>
      </c>
      <c r="G12" s="88"/>
      <c r="H12" s="89"/>
      <c r="I12" s="90"/>
      <c r="J12" s="97">
        <v>20060</v>
      </c>
      <c r="K12" s="89">
        <v>0</v>
      </c>
      <c r="L12" s="101">
        <v>21932.98</v>
      </c>
      <c r="M12" s="91">
        <v>147000</v>
      </c>
      <c r="N12" s="89">
        <v>0</v>
      </c>
      <c r="O12" s="90">
        <v>174934.66999999998</v>
      </c>
      <c r="P12" s="91">
        <v>1400</v>
      </c>
      <c r="Q12" s="89">
        <v>0</v>
      </c>
      <c r="R12" s="90">
        <v>1400</v>
      </c>
      <c r="S12" s="91"/>
      <c r="T12" s="89"/>
      <c r="U12" s="90"/>
      <c r="V12" s="91">
        <v>6100</v>
      </c>
      <c r="W12" s="89">
        <v>0</v>
      </c>
      <c r="X12" s="90">
        <v>12187.8</v>
      </c>
      <c r="Y12" s="91">
        <v>19500</v>
      </c>
      <c r="Z12" s="89">
        <v>0</v>
      </c>
      <c r="AA12" s="90">
        <v>39154.2</v>
      </c>
      <c r="AB12" s="91">
        <v>388253</v>
      </c>
      <c r="AC12" s="89">
        <v>0</v>
      </c>
      <c r="AD12" s="90">
        <v>475173.28</v>
      </c>
      <c r="AE12" s="91">
        <v>140163</v>
      </c>
      <c r="AF12" s="89">
        <v>0</v>
      </c>
      <c r="AG12" s="90">
        <v>162340.38</v>
      </c>
      <c r="AH12" s="91">
        <v>4900</v>
      </c>
      <c r="AI12" s="89">
        <v>0</v>
      </c>
      <c r="AJ12" s="90">
        <v>6116.709999999999</v>
      </c>
      <c r="AK12" s="91">
        <v>42261</v>
      </c>
      <c r="AL12" s="89">
        <v>0</v>
      </c>
      <c r="AM12" s="90">
        <v>74039.7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1032663.78</v>
      </c>
      <c r="BW12" s="77">
        <f t="shared" si="1"/>
        <v>0</v>
      </c>
      <c r="BX12" s="79">
        <f t="shared" si="2"/>
        <v>1293055.24</v>
      </c>
    </row>
    <row r="13" spans="2:76" ht="15">
      <c r="B13" s="13">
        <v>104</v>
      </c>
      <c r="C13" s="25" t="s">
        <v>19</v>
      </c>
      <c r="D13" s="88">
        <v>13000</v>
      </c>
      <c r="E13" s="89">
        <v>0</v>
      </c>
      <c r="F13" s="90">
        <v>14443.67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2200</v>
      </c>
      <c r="N13" s="89">
        <v>0</v>
      </c>
      <c r="O13" s="90">
        <v>4200.84</v>
      </c>
      <c r="P13" s="91">
        <v>2100</v>
      </c>
      <c r="Q13" s="89">
        <v>0</v>
      </c>
      <c r="R13" s="90">
        <v>2100</v>
      </c>
      <c r="S13" s="91"/>
      <c r="T13" s="89"/>
      <c r="U13" s="90"/>
      <c r="V13" s="91">
        <v>12300</v>
      </c>
      <c r="W13" s="89">
        <v>0</v>
      </c>
      <c r="X13" s="90">
        <v>12300</v>
      </c>
      <c r="Y13" s="91"/>
      <c r="Z13" s="89"/>
      <c r="AA13" s="90"/>
      <c r="AB13" s="91"/>
      <c r="AC13" s="89"/>
      <c r="AD13" s="90"/>
      <c r="AE13" s="91">
        <v>0</v>
      </c>
      <c r="AF13" s="89">
        <v>0</v>
      </c>
      <c r="AG13" s="90">
        <v>0</v>
      </c>
      <c r="AH13" s="91">
        <v>350</v>
      </c>
      <c r="AI13" s="89">
        <v>0</v>
      </c>
      <c r="AJ13" s="90">
        <v>1150</v>
      </c>
      <c r="AK13" s="91">
        <v>17439</v>
      </c>
      <c r="AL13" s="89">
        <v>0</v>
      </c>
      <c r="AM13" s="90">
        <v>33689</v>
      </c>
      <c r="AN13" s="91"/>
      <c r="AO13" s="89"/>
      <c r="AP13" s="90"/>
      <c r="AQ13" s="91">
        <v>763</v>
      </c>
      <c r="AR13" s="89">
        <v>0</v>
      </c>
      <c r="AS13" s="90">
        <v>763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48152</v>
      </c>
      <c r="BW13" s="77">
        <f t="shared" si="1"/>
        <v>0</v>
      </c>
      <c r="BX13" s="79">
        <f t="shared" si="2"/>
        <v>68646.51000000001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1450</v>
      </c>
      <c r="BM16" s="89">
        <v>0</v>
      </c>
      <c r="BN16" s="90">
        <v>1450</v>
      </c>
      <c r="BO16" s="91"/>
      <c r="BP16" s="89"/>
      <c r="BQ16" s="90"/>
      <c r="BR16" s="97"/>
      <c r="BS16" s="89"/>
      <c r="BT16" s="101"/>
      <c r="BU16" s="76"/>
      <c r="BV16" s="85">
        <f t="shared" si="0"/>
        <v>1450</v>
      </c>
      <c r="BW16" s="77">
        <f t="shared" si="1"/>
        <v>0</v>
      </c>
      <c r="BX16" s="79">
        <f t="shared" si="2"/>
        <v>1450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100</v>
      </c>
      <c r="E18" s="89">
        <v>0</v>
      </c>
      <c r="F18" s="90">
        <v>100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</v>
      </c>
      <c r="BW18" s="77">
        <f t="shared" si="1"/>
        <v>0</v>
      </c>
      <c r="BX18" s="79">
        <f t="shared" si="2"/>
        <v>100</v>
      </c>
    </row>
    <row r="19" spans="2:76" ht="15">
      <c r="B19" s="13">
        <v>110</v>
      </c>
      <c r="C19" s="25" t="s">
        <v>98</v>
      </c>
      <c r="D19" s="88">
        <v>15304</v>
      </c>
      <c r="E19" s="89">
        <v>0</v>
      </c>
      <c r="F19" s="90">
        <v>15304</v>
      </c>
      <c r="G19" s="88"/>
      <c r="H19" s="89"/>
      <c r="I19" s="90"/>
      <c r="J19" s="97">
        <v>600</v>
      </c>
      <c r="K19" s="89">
        <v>0</v>
      </c>
      <c r="L19" s="101">
        <v>600</v>
      </c>
      <c r="M19" s="97">
        <v>8000</v>
      </c>
      <c r="N19" s="89">
        <v>0</v>
      </c>
      <c r="O19" s="101">
        <v>8000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3000</v>
      </c>
      <c r="AF19" s="89">
        <v>0</v>
      </c>
      <c r="AG19" s="101">
        <v>3000</v>
      </c>
      <c r="AH19" s="97">
        <v>4000</v>
      </c>
      <c r="AI19" s="89">
        <v>0</v>
      </c>
      <c r="AJ19" s="101">
        <v>4000</v>
      </c>
      <c r="AK19" s="97">
        <v>1500</v>
      </c>
      <c r="AL19" s="89">
        <v>0</v>
      </c>
      <c r="AM19" s="101">
        <v>1500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>
        <v>0</v>
      </c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29414</v>
      </c>
      <c r="BJ19" s="89">
        <v>0</v>
      </c>
      <c r="BK19" s="101">
        <v>8000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61818</v>
      </c>
      <c r="BW19" s="77">
        <f t="shared" si="1"/>
        <v>0</v>
      </c>
      <c r="BX19" s="79">
        <f t="shared" si="2"/>
        <v>40404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668510.18</v>
      </c>
      <c r="E20" s="78">
        <f t="shared" si="3"/>
        <v>17198.469999999998</v>
      </c>
      <c r="F20" s="79">
        <f t="shared" si="3"/>
        <v>754846.7700000001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76936</v>
      </c>
      <c r="K20" s="78">
        <f t="shared" si="3"/>
        <v>0</v>
      </c>
      <c r="L20" s="77">
        <f t="shared" si="3"/>
        <v>81941.1</v>
      </c>
      <c r="M20" s="98">
        <f t="shared" si="3"/>
        <v>188314</v>
      </c>
      <c r="N20" s="78">
        <f t="shared" si="3"/>
        <v>0</v>
      </c>
      <c r="O20" s="77">
        <f t="shared" si="3"/>
        <v>219206.50999999998</v>
      </c>
      <c r="P20" s="98">
        <f t="shared" si="3"/>
        <v>3585</v>
      </c>
      <c r="Q20" s="78">
        <f t="shared" si="3"/>
        <v>0</v>
      </c>
      <c r="R20" s="77">
        <f t="shared" si="3"/>
        <v>3585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18400</v>
      </c>
      <c r="W20" s="78">
        <f t="shared" si="3"/>
        <v>0</v>
      </c>
      <c r="X20" s="77">
        <f t="shared" si="3"/>
        <v>24487.8</v>
      </c>
      <c r="Y20" s="98">
        <f t="shared" si="3"/>
        <v>36083</v>
      </c>
      <c r="Z20" s="78">
        <f t="shared" si="3"/>
        <v>0</v>
      </c>
      <c r="AA20" s="77">
        <f t="shared" si="3"/>
        <v>55737.2</v>
      </c>
      <c r="AB20" s="98">
        <f t="shared" si="3"/>
        <v>388253</v>
      </c>
      <c r="AC20" s="78">
        <f t="shared" si="3"/>
        <v>0</v>
      </c>
      <c r="AD20" s="77">
        <f t="shared" si="3"/>
        <v>475173.28</v>
      </c>
      <c r="AE20" s="98">
        <f t="shared" si="3"/>
        <v>199786</v>
      </c>
      <c r="AF20" s="78">
        <f t="shared" si="3"/>
        <v>0</v>
      </c>
      <c r="AG20" s="77">
        <f t="shared" si="3"/>
        <v>222563.38</v>
      </c>
      <c r="AH20" s="98">
        <f t="shared" si="3"/>
        <v>9350</v>
      </c>
      <c r="AI20" s="78">
        <f t="shared" si="3"/>
        <v>0</v>
      </c>
      <c r="AJ20" s="77">
        <f t="shared" si="3"/>
        <v>11366.71</v>
      </c>
      <c r="AK20" s="98">
        <f t="shared" si="3"/>
        <v>84566</v>
      </c>
      <c r="AL20" s="78">
        <f t="shared" si="3"/>
        <v>0</v>
      </c>
      <c r="AM20" s="77">
        <f t="shared" si="3"/>
        <v>132594.7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763</v>
      </c>
      <c r="AR20" s="78">
        <f t="shared" si="3"/>
        <v>0</v>
      </c>
      <c r="AS20" s="77">
        <f t="shared" si="3"/>
        <v>763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29414</v>
      </c>
      <c r="BJ20" s="78">
        <f t="shared" si="3"/>
        <v>0</v>
      </c>
      <c r="BK20" s="77">
        <f t="shared" si="3"/>
        <v>8000</v>
      </c>
      <c r="BL20" s="98">
        <f t="shared" si="3"/>
        <v>1450</v>
      </c>
      <c r="BM20" s="78">
        <f t="shared" si="3"/>
        <v>0</v>
      </c>
      <c r="BN20" s="77">
        <f t="shared" si="3"/>
        <v>1450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1705410.1800000002</v>
      </c>
      <c r="BW20" s="77">
        <f>BW10+BW11+BW12+BW13+BW14+BW15+BW16+BW17+BW18+BW19</f>
        <v>17198.469999999998</v>
      </c>
      <c r="BX20" s="95">
        <f>BX10+BX11+BX12+BX13+BX14+BX15+BX16+BX17+BX18+BX19</f>
        <v>1991715.45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21960</v>
      </c>
      <c r="G24" s="88"/>
      <c r="H24" s="89"/>
      <c r="I24" s="90"/>
      <c r="J24" s="97">
        <v>0</v>
      </c>
      <c r="K24" s="89">
        <v>0</v>
      </c>
      <c r="L24" s="101">
        <v>2216.73</v>
      </c>
      <c r="M24" s="97">
        <v>0</v>
      </c>
      <c r="N24" s="89">
        <v>0</v>
      </c>
      <c r="O24" s="101">
        <v>0</v>
      </c>
      <c r="P24" s="97"/>
      <c r="Q24" s="89"/>
      <c r="R24" s="101"/>
      <c r="S24" s="97"/>
      <c r="T24" s="89"/>
      <c r="U24" s="101"/>
      <c r="V24" s="97">
        <v>39470</v>
      </c>
      <c r="W24" s="89">
        <v>0</v>
      </c>
      <c r="X24" s="101">
        <v>41035</v>
      </c>
      <c r="Y24" s="97">
        <v>0</v>
      </c>
      <c r="Z24" s="89">
        <v>0</v>
      </c>
      <c r="AA24" s="101">
        <v>49985.71</v>
      </c>
      <c r="AB24" s="97">
        <v>0</v>
      </c>
      <c r="AC24" s="89">
        <v>0</v>
      </c>
      <c r="AD24" s="101">
        <v>18900.76</v>
      </c>
      <c r="AE24" s="97">
        <v>0</v>
      </c>
      <c r="AF24" s="89">
        <v>0</v>
      </c>
      <c r="AG24" s="101">
        <v>0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89060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39470</v>
      </c>
      <c r="BW24" s="77">
        <f t="shared" si="4"/>
        <v>0</v>
      </c>
      <c r="BX24" s="79">
        <f t="shared" si="4"/>
        <v>223158.2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>
        <v>0</v>
      </c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21960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2216.73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39470</v>
      </c>
      <c r="W28" s="78">
        <f t="shared" si="5"/>
        <v>0</v>
      </c>
      <c r="X28" s="77">
        <f t="shared" si="5"/>
        <v>41035</v>
      </c>
      <c r="Y28" s="98">
        <f t="shared" si="5"/>
        <v>0</v>
      </c>
      <c r="Z28" s="78">
        <f t="shared" si="5"/>
        <v>0</v>
      </c>
      <c r="AA28" s="77">
        <f t="shared" si="5"/>
        <v>49985.71</v>
      </c>
      <c r="AB28" s="98">
        <f t="shared" si="5"/>
        <v>0</v>
      </c>
      <c r="AC28" s="78">
        <f t="shared" si="5"/>
        <v>0</v>
      </c>
      <c r="AD28" s="77">
        <f t="shared" si="5"/>
        <v>18900.76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89060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39470</v>
      </c>
      <c r="BW28" s="77">
        <f>BW23+BW24+BW25+BW26+BW27</f>
        <v>0</v>
      </c>
      <c r="BX28" s="95">
        <f>BX23+BX24+BX25+BX26+BX27</f>
        <v>223158.2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>
        <v>0</v>
      </c>
      <c r="BD31" s="89">
        <v>0</v>
      </c>
      <c r="BE31" s="101">
        <v>0</v>
      </c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6675</v>
      </c>
      <c r="BM40" s="89">
        <v>0</v>
      </c>
      <c r="BN40" s="101">
        <v>6675</v>
      </c>
      <c r="BO40" s="97"/>
      <c r="BP40" s="89"/>
      <c r="BQ40" s="101"/>
      <c r="BR40" s="97"/>
      <c r="BS40" s="89"/>
      <c r="BT40" s="101"/>
      <c r="BU40" s="76"/>
      <c r="BV40" s="85">
        <f t="shared" si="10"/>
        <v>6675</v>
      </c>
      <c r="BW40" s="77">
        <f t="shared" si="10"/>
        <v>0</v>
      </c>
      <c r="BX40" s="79">
        <f t="shared" si="10"/>
        <v>6675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6675</v>
      </c>
      <c r="BM42" s="78">
        <f t="shared" si="12"/>
        <v>0</v>
      </c>
      <c r="BN42" s="77">
        <f t="shared" si="12"/>
        <v>6675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6675</v>
      </c>
      <c r="BW42" s="77">
        <f>BW38+BW39+BW40+BW41</f>
        <v>0</v>
      </c>
      <c r="BX42" s="95">
        <f>BX38+BX39+BX40+BX41</f>
        <v>6675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30000</v>
      </c>
      <c r="BP45" s="89">
        <v>0</v>
      </c>
      <c r="BQ45" s="101">
        <v>30000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30000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30000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30000</v>
      </c>
      <c r="BP46" s="78">
        <f>BP45</f>
        <v>0</v>
      </c>
      <c r="BQ46" s="95">
        <f>BQ45</f>
        <v>30000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30000</v>
      </c>
      <c r="BW46" s="77">
        <f>BW45</f>
        <v>0</v>
      </c>
      <c r="BX46" s="95">
        <f>BX45</f>
        <v>30000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335000</v>
      </c>
      <c r="BS49" s="89">
        <v>0</v>
      </c>
      <c r="BT49" s="101">
        <v>335000</v>
      </c>
      <c r="BU49" s="76"/>
      <c r="BV49" s="85">
        <f aca="true" t="shared" si="15" ref="BV49:BX50">D49+G49+J49+M49+P49+S49+V49+Y49+AB49+AE49+AH49+AK49+AN49+AQ49+AT49+AW49+AZ49+BC49+BF49+BI49+BL49+BO49+BR49</f>
        <v>335000</v>
      </c>
      <c r="BW49" s="77">
        <f t="shared" si="15"/>
        <v>0</v>
      </c>
      <c r="BX49" s="79">
        <f t="shared" si="15"/>
        <v>335000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18000</v>
      </c>
      <c r="BS50" s="89">
        <v>0</v>
      </c>
      <c r="BT50" s="101">
        <v>18403</v>
      </c>
      <c r="BU50" s="76"/>
      <c r="BV50" s="85">
        <f t="shared" si="15"/>
        <v>18000</v>
      </c>
      <c r="BW50" s="77">
        <f t="shared" si="15"/>
        <v>0</v>
      </c>
      <c r="BX50" s="79">
        <f t="shared" si="15"/>
        <v>18403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353000</v>
      </c>
      <c r="BS51" s="78">
        <f>BS49+BS50</f>
        <v>0</v>
      </c>
      <c r="BT51" s="77">
        <f>BT49+BT50</f>
        <v>353403</v>
      </c>
      <c r="BU51" s="85"/>
      <c r="BV51" s="85">
        <f>BV49+BV50</f>
        <v>353000</v>
      </c>
      <c r="BW51" s="77">
        <f>BW49+BW50</f>
        <v>0</v>
      </c>
      <c r="BX51" s="95">
        <f>BX49+BX50</f>
        <v>353403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668510.18</v>
      </c>
      <c r="E53" s="86">
        <f t="shared" si="18"/>
        <v>17198.469999999998</v>
      </c>
      <c r="F53" s="86">
        <f t="shared" si="18"/>
        <v>776806.7700000001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76936</v>
      </c>
      <c r="K53" s="86">
        <f t="shared" si="18"/>
        <v>0</v>
      </c>
      <c r="L53" s="86">
        <f t="shared" si="18"/>
        <v>84157.83</v>
      </c>
      <c r="M53" s="86">
        <f t="shared" si="18"/>
        <v>188314</v>
      </c>
      <c r="N53" s="86">
        <f t="shared" si="18"/>
        <v>0</v>
      </c>
      <c r="O53" s="86">
        <f t="shared" si="18"/>
        <v>219206.50999999998</v>
      </c>
      <c r="P53" s="86">
        <f t="shared" si="18"/>
        <v>3585</v>
      </c>
      <c r="Q53" s="86">
        <f t="shared" si="18"/>
        <v>0</v>
      </c>
      <c r="R53" s="86">
        <f t="shared" si="18"/>
        <v>3585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57870</v>
      </c>
      <c r="W53" s="86">
        <f t="shared" si="18"/>
        <v>0</v>
      </c>
      <c r="X53" s="86">
        <f t="shared" si="18"/>
        <v>65522.8</v>
      </c>
      <c r="Y53" s="86">
        <f t="shared" si="18"/>
        <v>36083</v>
      </c>
      <c r="Z53" s="86">
        <f t="shared" si="18"/>
        <v>0</v>
      </c>
      <c r="AA53" s="86">
        <f t="shared" si="18"/>
        <v>105722.91</v>
      </c>
      <c r="AB53" s="86">
        <f t="shared" si="18"/>
        <v>388253</v>
      </c>
      <c r="AC53" s="86">
        <f t="shared" si="18"/>
        <v>0</v>
      </c>
      <c r="AD53" s="86">
        <f t="shared" si="18"/>
        <v>494074.04000000004</v>
      </c>
      <c r="AE53" s="86">
        <f t="shared" si="18"/>
        <v>199786</v>
      </c>
      <c r="AF53" s="86">
        <f t="shared" si="18"/>
        <v>0</v>
      </c>
      <c r="AG53" s="86">
        <f t="shared" si="18"/>
        <v>222563.38</v>
      </c>
      <c r="AH53" s="86">
        <f t="shared" si="18"/>
        <v>9350</v>
      </c>
      <c r="AI53" s="86">
        <f t="shared" si="18"/>
        <v>0</v>
      </c>
      <c r="AJ53" s="86">
        <f aca="true" t="shared" si="19" ref="AJ53:BT53">AJ20+AJ28+AJ35+AJ42+AJ46+AJ51</f>
        <v>11366.71</v>
      </c>
      <c r="AK53" s="86">
        <f t="shared" si="19"/>
        <v>84566</v>
      </c>
      <c r="AL53" s="86">
        <f t="shared" si="19"/>
        <v>0</v>
      </c>
      <c r="AM53" s="86">
        <f t="shared" si="19"/>
        <v>221654.7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763</v>
      </c>
      <c r="AR53" s="86">
        <f t="shared" si="19"/>
        <v>0</v>
      </c>
      <c r="AS53" s="86">
        <f t="shared" si="19"/>
        <v>763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29414</v>
      </c>
      <c r="BJ53" s="86">
        <f t="shared" si="19"/>
        <v>0</v>
      </c>
      <c r="BK53" s="86">
        <f t="shared" si="19"/>
        <v>8000</v>
      </c>
      <c r="BL53" s="86">
        <f t="shared" si="19"/>
        <v>8125</v>
      </c>
      <c r="BM53" s="86">
        <f t="shared" si="19"/>
        <v>0</v>
      </c>
      <c r="BN53" s="86">
        <f t="shared" si="19"/>
        <v>8125</v>
      </c>
      <c r="BO53" s="86">
        <f t="shared" si="19"/>
        <v>30000</v>
      </c>
      <c r="BP53" s="86">
        <f t="shared" si="19"/>
        <v>0</v>
      </c>
      <c r="BQ53" s="86">
        <f t="shared" si="19"/>
        <v>30000</v>
      </c>
      <c r="BR53" s="86">
        <f t="shared" si="19"/>
        <v>353000</v>
      </c>
      <c r="BS53" s="86">
        <f t="shared" si="19"/>
        <v>0</v>
      </c>
      <c r="BT53" s="86">
        <f t="shared" si="19"/>
        <v>353403</v>
      </c>
      <c r="BU53" s="86">
        <f>BU8</f>
        <v>0</v>
      </c>
      <c r="BV53" s="102">
        <f>BV8+BV20+BV28+BV35+BV42+BV46+BV51</f>
        <v>2134555.18</v>
      </c>
      <c r="BW53" s="87">
        <f>BW20+BW28+BW35+BW42+BW46+BW51</f>
        <v>17198.469999999998</v>
      </c>
      <c r="BX53" s="87">
        <f>BX20+BX28+BX35+BX42+BX46+BX51</f>
        <v>2604951.65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330508.12</v>
      </c>
      <c r="E10" s="89">
        <v>16093.509999999998</v>
      </c>
      <c r="F10" s="90"/>
      <c r="G10" s="88"/>
      <c r="H10" s="89"/>
      <c r="I10" s="90"/>
      <c r="J10" s="97">
        <v>52633</v>
      </c>
      <c r="K10" s="89">
        <v>0</v>
      </c>
      <c r="L10" s="101"/>
      <c r="M10" s="91">
        <v>27679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>
        <v>15556</v>
      </c>
      <c r="Z10" s="89">
        <v>0</v>
      </c>
      <c r="AA10" s="90"/>
      <c r="AB10" s="91">
        <v>0</v>
      </c>
      <c r="AC10" s="89">
        <v>0</v>
      </c>
      <c r="AD10" s="90"/>
      <c r="AE10" s="91">
        <v>52998</v>
      </c>
      <c r="AF10" s="89">
        <v>0</v>
      </c>
      <c r="AG10" s="90"/>
      <c r="AH10" s="91"/>
      <c r="AI10" s="89"/>
      <c r="AJ10" s="90"/>
      <c r="AK10" s="91">
        <v>28484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507858.12</v>
      </c>
      <c r="BW10" s="77">
        <f t="shared" si="0"/>
        <v>16093.509999999998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22393.96</v>
      </c>
      <c r="E11" s="89">
        <v>1104.96</v>
      </c>
      <c r="F11" s="90"/>
      <c r="G11" s="88"/>
      <c r="H11" s="89"/>
      <c r="I11" s="90"/>
      <c r="J11" s="97">
        <v>3643</v>
      </c>
      <c r="K11" s="89">
        <v>0</v>
      </c>
      <c r="L11" s="101"/>
      <c r="M11" s="91">
        <v>3435</v>
      </c>
      <c r="N11" s="89">
        <v>0</v>
      </c>
      <c r="O11" s="90"/>
      <c r="P11" s="91">
        <v>85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1027</v>
      </c>
      <c r="Z11" s="89">
        <v>0</v>
      </c>
      <c r="AA11" s="90"/>
      <c r="AB11" s="91">
        <v>0</v>
      </c>
      <c r="AC11" s="89">
        <v>0</v>
      </c>
      <c r="AD11" s="90"/>
      <c r="AE11" s="91">
        <v>3625</v>
      </c>
      <c r="AF11" s="89">
        <v>0</v>
      </c>
      <c r="AG11" s="90"/>
      <c r="AH11" s="91">
        <v>100</v>
      </c>
      <c r="AI11" s="89">
        <v>0</v>
      </c>
      <c r="AJ11" s="90"/>
      <c r="AK11" s="91">
        <v>2387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36695.96</v>
      </c>
      <c r="BW11" s="77">
        <f t="shared" si="0"/>
        <v>1104.96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208281.19999999998</v>
      </c>
      <c r="E12" s="89">
        <v>0</v>
      </c>
      <c r="F12" s="90"/>
      <c r="G12" s="88"/>
      <c r="H12" s="89"/>
      <c r="I12" s="90"/>
      <c r="J12" s="97">
        <v>20060</v>
      </c>
      <c r="K12" s="89">
        <v>0</v>
      </c>
      <c r="L12" s="101"/>
      <c r="M12" s="91">
        <v>147000</v>
      </c>
      <c r="N12" s="89">
        <v>0</v>
      </c>
      <c r="O12" s="90"/>
      <c r="P12" s="91">
        <v>1400</v>
      </c>
      <c r="Q12" s="89">
        <v>0</v>
      </c>
      <c r="R12" s="90"/>
      <c r="S12" s="91"/>
      <c r="T12" s="89"/>
      <c r="U12" s="90"/>
      <c r="V12" s="91">
        <v>6100</v>
      </c>
      <c r="W12" s="89">
        <v>0</v>
      </c>
      <c r="X12" s="90"/>
      <c r="Y12" s="91">
        <v>15000</v>
      </c>
      <c r="Z12" s="89">
        <v>0</v>
      </c>
      <c r="AA12" s="90"/>
      <c r="AB12" s="91">
        <v>388253</v>
      </c>
      <c r="AC12" s="89">
        <v>0</v>
      </c>
      <c r="AD12" s="90"/>
      <c r="AE12" s="91">
        <v>140283.39</v>
      </c>
      <c r="AF12" s="89">
        <v>0</v>
      </c>
      <c r="AG12" s="90"/>
      <c r="AH12" s="91">
        <v>4300</v>
      </c>
      <c r="AI12" s="89">
        <v>0</v>
      </c>
      <c r="AJ12" s="90"/>
      <c r="AK12" s="91">
        <v>41261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971938.59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13000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2200</v>
      </c>
      <c r="N13" s="89">
        <v>0</v>
      </c>
      <c r="O13" s="90"/>
      <c r="P13" s="91">
        <v>2100</v>
      </c>
      <c r="Q13" s="89">
        <v>0</v>
      </c>
      <c r="R13" s="90"/>
      <c r="S13" s="91"/>
      <c r="T13" s="89"/>
      <c r="U13" s="90"/>
      <c r="V13" s="91">
        <v>12300</v>
      </c>
      <c r="W13" s="89">
        <v>0</v>
      </c>
      <c r="X13" s="90"/>
      <c r="Y13" s="91"/>
      <c r="Z13" s="89"/>
      <c r="AA13" s="90"/>
      <c r="AB13" s="91"/>
      <c r="AC13" s="89"/>
      <c r="AD13" s="90"/>
      <c r="AE13" s="91">
        <v>0</v>
      </c>
      <c r="AF13" s="89">
        <v>0</v>
      </c>
      <c r="AG13" s="90"/>
      <c r="AH13" s="91">
        <v>350</v>
      </c>
      <c r="AI13" s="89">
        <v>0</v>
      </c>
      <c r="AJ13" s="90"/>
      <c r="AK13" s="91">
        <v>14829</v>
      </c>
      <c r="AL13" s="89">
        <v>0</v>
      </c>
      <c r="AM13" s="90"/>
      <c r="AN13" s="91"/>
      <c r="AO13" s="89"/>
      <c r="AP13" s="90"/>
      <c r="AQ13" s="91">
        <v>763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45542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1293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1293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15304</v>
      </c>
      <c r="E19" s="89">
        <v>0</v>
      </c>
      <c r="F19" s="90"/>
      <c r="G19" s="88"/>
      <c r="H19" s="89"/>
      <c r="I19" s="90"/>
      <c r="J19" s="97">
        <v>600</v>
      </c>
      <c r="K19" s="89">
        <v>0</v>
      </c>
      <c r="L19" s="101"/>
      <c r="M19" s="97">
        <v>8000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3000</v>
      </c>
      <c r="AF19" s="89">
        <v>0</v>
      </c>
      <c r="AG19" s="101"/>
      <c r="AH19" s="97">
        <v>4000</v>
      </c>
      <c r="AI19" s="89">
        <v>0</v>
      </c>
      <c r="AJ19" s="101"/>
      <c r="AK19" s="97">
        <v>1500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28724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61128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589587.28</v>
      </c>
      <c r="E20" s="78">
        <f t="shared" si="1"/>
        <v>17198.469999999998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76936</v>
      </c>
      <c r="K20" s="78">
        <f t="shared" si="1"/>
        <v>0</v>
      </c>
      <c r="L20" s="77">
        <f t="shared" si="1"/>
        <v>0</v>
      </c>
      <c r="M20" s="98">
        <f t="shared" si="1"/>
        <v>188314</v>
      </c>
      <c r="N20" s="78">
        <f t="shared" si="1"/>
        <v>0</v>
      </c>
      <c r="O20" s="77">
        <f t="shared" si="1"/>
        <v>0</v>
      </c>
      <c r="P20" s="98">
        <f t="shared" si="1"/>
        <v>3585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18400</v>
      </c>
      <c r="W20" s="78">
        <f t="shared" si="1"/>
        <v>0</v>
      </c>
      <c r="X20" s="77">
        <f t="shared" si="1"/>
        <v>0</v>
      </c>
      <c r="Y20" s="98">
        <f t="shared" si="1"/>
        <v>31583</v>
      </c>
      <c r="Z20" s="78">
        <f t="shared" si="1"/>
        <v>0</v>
      </c>
      <c r="AA20" s="77">
        <f t="shared" si="1"/>
        <v>0</v>
      </c>
      <c r="AB20" s="98">
        <f t="shared" si="1"/>
        <v>388253</v>
      </c>
      <c r="AC20" s="78">
        <f t="shared" si="1"/>
        <v>0</v>
      </c>
      <c r="AD20" s="77">
        <f t="shared" si="1"/>
        <v>0</v>
      </c>
      <c r="AE20" s="98">
        <f t="shared" si="1"/>
        <v>199906.39</v>
      </c>
      <c r="AF20" s="78">
        <f t="shared" si="1"/>
        <v>0</v>
      </c>
      <c r="AG20" s="77">
        <f t="shared" si="1"/>
        <v>0</v>
      </c>
      <c r="AH20" s="98">
        <f t="shared" si="1"/>
        <v>8750</v>
      </c>
      <c r="AI20" s="78">
        <f t="shared" si="1"/>
        <v>0</v>
      </c>
      <c r="AJ20" s="77">
        <f t="shared" si="1"/>
        <v>0</v>
      </c>
      <c r="AK20" s="98">
        <f t="shared" si="1"/>
        <v>88461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763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28724</v>
      </c>
      <c r="BJ20" s="78">
        <f t="shared" si="1"/>
        <v>0</v>
      </c>
      <c r="BK20" s="77">
        <f t="shared" si="1"/>
        <v>0</v>
      </c>
      <c r="BL20" s="98">
        <f t="shared" si="1"/>
        <v>1293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1624555.67</v>
      </c>
      <c r="BW20" s="77">
        <f>BW10+BW11+BW12+BW13+BW14+BW15+BW16+BW17+BW18+BW19</f>
        <v>17198.469999999998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>
        <v>0</v>
      </c>
      <c r="BD31" s="89">
        <v>0</v>
      </c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6832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6832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6832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6832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30000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30000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335000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335000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18000</v>
      </c>
      <c r="BS50" s="89">
        <v>0</v>
      </c>
      <c r="BT50" s="101"/>
      <c r="BU50" s="76"/>
      <c r="BV50" s="85">
        <f t="shared" si="9"/>
        <v>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353000</v>
      </c>
      <c r="BS51" s="78">
        <f>BS49+BS50</f>
        <v>0</v>
      </c>
      <c r="BT51" s="77">
        <f>BT49+BT50</f>
        <v>0</v>
      </c>
      <c r="BU51" s="85"/>
      <c r="BV51" s="85">
        <f>BV49+BV50</f>
        <v>353000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589587.28</v>
      </c>
      <c r="E53" s="86">
        <f t="shared" si="11"/>
        <v>17198.469999999998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76936</v>
      </c>
      <c r="K53" s="86">
        <f t="shared" si="11"/>
        <v>0</v>
      </c>
      <c r="L53" s="86">
        <f t="shared" si="11"/>
        <v>0</v>
      </c>
      <c r="M53" s="86">
        <f t="shared" si="11"/>
        <v>188314</v>
      </c>
      <c r="N53" s="86">
        <f t="shared" si="11"/>
        <v>0</v>
      </c>
      <c r="O53" s="86">
        <f t="shared" si="11"/>
        <v>0</v>
      </c>
      <c r="P53" s="86">
        <f t="shared" si="11"/>
        <v>3585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18400</v>
      </c>
      <c r="W53" s="86">
        <f t="shared" si="11"/>
        <v>0</v>
      </c>
      <c r="X53" s="86">
        <f t="shared" si="11"/>
        <v>0</v>
      </c>
      <c r="Y53" s="86">
        <f t="shared" si="11"/>
        <v>31583</v>
      </c>
      <c r="Z53" s="86">
        <f t="shared" si="11"/>
        <v>0</v>
      </c>
      <c r="AA53" s="86">
        <f t="shared" si="11"/>
        <v>0</v>
      </c>
      <c r="AB53" s="86">
        <f t="shared" si="11"/>
        <v>388253</v>
      </c>
      <c r="AC53" s="86">
        <f t="shared" si="11"/>
        <v>0</v>
      </c>
      <c r="AD53" s="86">
        <f t="shared" si="11"/>
        <v>0</v>
      </c>
      <c r="AE53" s="86">
        <f t="shared" si="11"/>
        <v>199906.39</v>
      </c>
      <c r="AF53" s="86">
        <f t="shared" si="11"/>
        <v>0</v>
      </c>
      <c r="AG53" s="86">
        <f t="shared" si="11"/>
        <v>0</v>
      </c>
      <c r="AH53" s="86">
        <f t="shared" si="11"/>
        <v>8750</v>
      </c>
      <c r="AI53" s="86">
        <f t="shared" si="11"/>
        <v>0</v>
      </c>
      <c r="AJ53" s="86">
        <f t="shared" si="11"/>
        <v>0</v>
      </c>
      <c r="AK53" s="86">
        <f t="shared" si="11"/>
        <v>88461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763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28724</v>
      </c>
      <c r="BJ53" s="86">
        <f t="shared" si="11"/>
        <v>0</v>
      </c>
      <c r="BK53" s="86">
        <f t="shared" si="11"/>
        <v>0</v>
      </c>
      <c r="BL53" s="86">
        <f t="shared" si="11"/>
        <v>8125</v>
      </c>
      <c r="BM53" s="86">
        <f t="shared" si="11"/>
        <v>0</v>
      </c>
      <c r="BN53" s="86">
        <f t="shared" si="11"/>
        <v>0</v>
      </c>
      <c r="BO53" s="86">
        <f t="shared" si="11"/>
        <v>30000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353000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2014387.67</v>
      </c>
      <c r="BW53" s="87">
        <f>BW20+BW28+BW35+BW42+BW46+BW51</f>
        <v>17198.469999999998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330508.12</v>
      </c>
      <c r="E10" s="89">
        <v>16093.509999999998</v>
      </c>
      <c r="F10" s="90"/>
      <c r="G10" s="88"/>
      <c r="H10" s="89"/>
      <c r="I10" s="90"/>
      <c r="J10" s="97">
        <v>52633</v>
      </c>
      <c r="K10" s="89">
        <v>0</v>
      </c>
      <c r="L10" s="101"/>
      <c r="M10" s="91">
        <v>27679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>
        <v>15556</v>
      </c>
      <c r="Z10" s="89">
        <v>0</v>
      </c>
      <c r="AA10" s="90"/>
      <c r="AB10" s="91">
        <v>0</v>
      </c>
      <c r="AC10" s="89">
        <v>0</v>
      </c>
      <c r="AD10" s="90"/>
      <c r="AE10" s="91">
        <v>52998</v>
      </c>
      <c r="AF10" s="89">
        <v>0</v>
      </c>
      <c r="AG10" s="90"/>
      <c r="AH10" s="91"/>
      <c r="AI10" s="89"/>
      <c r="AJ10" s="90"/>
      <c r="AK10" s="91">
        <v>28484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507858.12</v>
      </c>
      <c r="BW10" s="77">
        <f t="shared" si="0"/>
        <v>16093.509999999998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22393.96</v>
      </c>
      <c r="E11" s="89">
        <v>1104.96</v>
      </c>
      <c r="F11" s="90"/>
      <c r="G11" s="88"/>
      <c r="H11" s="89"/>
      <c r="I11" s="90"/>
      <c r="J11" s="97">
        <v>3643</v>
      </c>
      <c r="K11" s="89">
        <v>0</v>
      </c>
      <c r="L11" s="101"/>
      <c r="M11" s="91">
        <v>3435</v>
      </c>
      <c r="N11" s="89">
        <v>0</v>
      </c>
      <c r="O11" s="90"/>
      <c r="P11" s="91">
        <v>85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1027</v>
      </c>
      <c r="Z11" s="89">
        <v>0</v>
      </c>
      <c r="AA11" s="90"/>
      <c r="AB11" s="91">
        <v>0</v>
      </c>
      <c r="AC11" s="89">
        <v>0</v>
      </c>
      <c r="AD11" s="90"/>
      <c r="AE11" s="91">
        <v>3625</v>
      </c>
      <c r="AF11" s="89">
        <v>0</v>
      </c>
      <c r="AG11" s="90"/>
      <c r="AH11" s="91">
        <v>100</v>
      </c>
      <c r="AI11" s="89">
        <v>0</v>
      </c>
      <c r="AJ11" s="90"/>
      <c r="AK11" s="91">
        <v>2387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36695.96</v>
      </c>
      <c r="BW11" s="77">
        <f t="shared" si="0"/>
        <v>1104.96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208281.19999999998</v>
      </c>
      <c r="E12" s="89">
        <v>0</v>
      </c>
      <c r="F12" s="90"/>
      <c r="G12" s="88"/>
      <c r="H12" s="89"/>
      <c r="I12" s="90"/>
      <c r="J12" s="97">
        <v>20060</v>
      </c>
      <c r="K12" s="89">
        <v>0</v>
      </c>
      <c r="L12" s="101"/>
      <c r="M12" s="91">
        <v>147000</v>
      </c>
      <c r="N12" s="89">
        <v>0</v>
      </c>
      <c r="O12" s="90"/>
      <c r="P12" s="91">
        <v>1400</v>
      </c>
      <c r="Q12" s="89">
        <v>0</v>
      </c>
      <c r="R12" s="90"/>
      <c r="S12" s="91"/>
      <c r="T12" s="89"/>
      <c r="U12" s="90"/>
      <c r="V12" s="91">
        <v>6100</v>
      </c>
      <c r="W12" s="89">
        <v>0</v>
      </c>
      <c r="X12" s="90"/>
      <c r="Y12" s="91">
        <v>15000</v>
      </c>
      <c r="Z12" s="89">
        <v>0</v>
      </c>
      <c r="AA12" s="90"/>
      <c r="AB12" s="91">
        <v>388253</v>
      </c>
      <c r="AC12" s="89">
        <v>0</v>
      </c>
      <c r="AD12" s="90"/>
      <c r="AE12" s="91">
        <v>140283.39</v>
      </c>
      <c r="AF12" s="89">
        <v>0</v>
      </c>
      <c r="AG12" s="90"/>
      <c r="AH12" s="91">
        <v>4300</v>
      </c>
      <c r="AI12" s="89">
        <v>0</v>
      </c>
      <c r="AJ12" s="90"/>
      <c r="AK12" s="91">
        <v>41261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971938.59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13000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2200</v>
      </c>
      <c r="N13" s="89">
        <v>0</v>
      </c>
      <c r="O13" s="90"/>
      <c r="P13" s="91">
        <v>2100</v>
      </c>
      <c r="Q13" s="89">
        <v>0</v>
      </c>
      <c r="R13" s="90"/>
      <c r="S13" s="91"/>
      <c r="T13" s="89"/>
      <c r="U13" s="90"/>
      <c r="V13" s="91">
        <v>12300</v>
      </c>
      <c r="W13" s="89">
        <v>0</v>
      </c>
      <c r="X13" s="90"/>
      <c r="Y13" s="91"/>
      <c r="Z13" s="89"/>
      <c r="AA13" s="90"/>
      <c r="AB13" s="91"/>
      <c r="AC13" s="89"/>
      <c r="AD13" s="90"/>
      <c r="AE13" s="91">
        <v>0</v>
      </c>
      <c r="AF13" s="89">
        <v>0</v>
      </c>
      <c r="AG13" s="90"/>
      <c r="AH13" s="91">
        <v>350</v>
      </c>
      <c r="AI13" s="89">
        <v>0</v>
      </c>
      <c r="AJ13" s="90"/>
      <c r="AK13" s="91">
        <v>14829</v>
      </c>
      <c r="AL13" s="89">
        <v>0</v>
      </c>
      <c r="AM13" s="90"/>
      <c r="AN13" s="91"/>
      <c r="AO13" s="89"/>
      <c r="AP13" s="90"/>
      <c r="AQ13" s="91">
        <v>763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45542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1128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1128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15304</v>
      </c>
      <c r="E19" s="89">
        <v>0</v>
      </c>
      <c r="F19" s="90"/>
      <c r="G19" s="88"/>
      <c r="H19" s="89"/>
      <c r="I19" s="90"/>
      <c r="J19" s="97">
        <v>600</v>
      </c>
      <c r="K19" s="89">
        <v>0</v>
      </c>
      <c r="L19" s="101"/>
      <c r="M19" s="97">
        <v>8000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3000</v>
      </c>
      <c r="AF19" s="89">
        <v>0</v>
      </c>
      <c r="AG19" s="101"/>
      <c r="AH19" s="97">
        <v>4000</v>
      </c>
      <c r="AI19" s="89">
        <v>0</v>
      </c>
      <c r="AJ19" s="101"/>
      <c r="AK19" s="97">
        <v>1500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28724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61128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589587.28</v>
      </c>
      <c r="E20" s="78">
        <f t="shared" si="1"/>
        <v>17198.469999999998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76936</v>
      </c>
      <c r="K20" s="78">
        <f t="shared" si="1"/>
        <v>0</v>
      </c>
      <c r="L20" s="77">
        <f t="shared" si="1"/>
        <v>0</v>
      </c>
      <c r="M20" s="98">
        <f t="shared" si="1"/>
        <v>188314</v>
      </c>
      <c r="N20" s="78">
        <f t="shared" si="1"/>
        <v>0</v>
      </c>
      <c r="O20" s="77">
        <f t="shared" si="1"/>
        <v>0</v>
      </c>
      <c r="P20" s="98">
        <f t="shared" si="1"/>
        <v>3585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18400</v>
      </c>
      <c r="W20" s="78">
        <f t="shared" si="1"/>
        <v>0</v>
      </c>
      <c r="X20" s="77">
        <f t="shared" si="1"/>
        <v>0</v>
      </c>
      <c r="Y20" s="98">
        <f t="shared" si="1"/>
        <v>31583</v>
      </c>
      <c r="Z20" s="78">
        <f t="shared" si="1"/>
        <v>0</v>
      </c>
      <c r="AA20" s="77">
        <f t="shared" si="1"/>
        <v>0</v>
      </c>
      <c r="AB20" s="98">
        <f t="shared" si="1"/>
        <v>388253</v>
      </c>
      <c r="AC20" s="78">
        <f t="shared" si="1"/>
        <v>0</v>
      </c>
      <c r="AD20" s="77">
        <f t="shared" si="1"/>
        <v>0</v>
      </c>
      <c r="AE20" s="98">
        <f t="shared" si="1"/>
        <v>199906.39</v>
      </c>
      <c r="AF20" s="78">
        <f t="shared" si="1"/>
        <v>0</v>
      </c>
      <c r="AG20" s="77">
        <f t="shared" si="1"/>
        <v>0</v>
      </c>
      <c r="AH20" s="98">
        <f t="shared" si="1"/>
        <v>8750</v>
      </c>
      <c r="AI20" s="78">
        <f t="shared" si="1"/>
        <v>0</v>
      </c>
      <c r="AJ20" s="77">
        <f t="shared" si="1"/>
        <v>0</v>
      </c>
      <c r="AK20" s="98">
        <f t="shared" si="1"/>
        <v>88461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763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28724</v>
      </c>
      <c r="BJ20" s="78">
        <f t="shared" si="1"/>
        <v>0</v>
      </c>
      <c r="BK20" s="77">
        <f t="shared" si="1"/>
        <v>0</v>
      </c>
      <c r="BL20" s="98">
        <f t="shared" si="1"/>
        <v>1128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1624390.67</v>
      </c>
      <c r="BW20" s="77">
        <f>BW10+BW11+BW12+BW13+BW14+BW15+BW16+BW17+BW18+BW19</f>
        <v>17198.469999999998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>
        <v>0</v>
      </c>
      <c r="BD31" s="89">
        <v>0</v>
      </c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6997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6997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6997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6997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30000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30000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335000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335000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18000</v>
      </c>
      <c r="BS50" s="89">
        <v>0</v>
      </c>
      <c r="BT50" s="101"/>
      <c r="BU50" s="76"/>
      <c r="BV50" s="85">
        <f t="shared" si="9"/>
        <v>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353000</v>
      </c>
      <c r="BS51" s="78">
        <f>BS49+BS50</f>
        <v>0</v>
      </c>
      <c r="BT51" s="77">
        <f>BT49+BT50</f>
        <v>0</v>
      </c>
      <c r="BU51" s="85"/>
      <c r="BV51" s="85">
        <f>BV49+BV50</f>
        <v>353000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589587.28</v>
      </c>
      <c r="E53" s="86">
        <f t="shared" si="11"/>
        <v>17198.469999999998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76936</v>
      </c>
      <c r="K53" s="86">
        <f t="shared" si="11"/>
        <v>0</v>
      </c>
      <c r="L53" s="86">
        <f t="shared" si="11"/>
        <v>0</v>
      </c>
      <c r="M53" s="86">
        <f t="shared" si="11"/>
        <v>188314</v>
      </c>
      <c r="N53" s="86">
        <f t="shared" si="11"/>
        <v>0</v>
      </c>
      <c r="O53" s="86">
        <f t="shared" si="11"/>
        <v>0</v>
      </c>
      <c r="P53" s="86">
        <f t="shared" si="11"/>
        <v>3585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18400</v>
      </c>
      <c r="W53" s="86">
        <f t="shared" si="11"/>
        <v>0</v>
      </c>
      <c r="X53" s="86">
        <f t="shared" si="11"/>
        <v>0</v>
      </c>
      <c r="Y53" s="86">
        <f t="shared" si="11"/>
        <v>31583</v>
      </c>
      <c r="Z53" s="86">
        <f t="shared" si="11"/>
        <v>0</v>
      </c>
      <c r="AA53" s="86">
        <f t="shared" si="11"/>
        <v>0</v>
      </c>
      <c r="AB53" s="86">
        <f t="shared" si="11"/>
        <v>388253</v>
      </c>
      <c r="AC53" s="86">
        <f t="shared" si="11"/>
        <v>0</v>
      </c>
      <c r="AD53" s="86">
        <f t="shared" si="11"/>
        <v>0</v>
      </c>
      <c r="AE53" s="86">
        <f t="shared" si="11"/>
        <v>199906.39</v>
      </c>
      <c r="AF53" s="86">
        <f t="shared" si="11"/>
        <v>0</v>
      </c>
      <c r="AG53" s="86">
        <f t="shared" si="11"/>
        <v>0</v>
      </c>
      <c r="AH53" s="86">
        <f t="shared" si="11"/>
        <v>8750</v>
      </c>
      <c r="AI53" s="86">
        <f t="shared" si="11"/>
        <v>0</v>
      </c>
      <c r="AJ53" s="86">
        <f t="shared" si="11"/>
        <v>0</v>
      </c>
      <c r="AK53" s="86">
        <f t="shared" si="11"/>
        <v>88461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763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28724</v>
      </c>
      <c r="BJ53" s="86">
        <f t="shared" si="11"/>
        <v>0</v>
      </c>
      <c r="BK53" s="86">
        <f t="shared" si="11"/>
        <v>0</v>
      </c>
      <c r="BL53" s="86">
        <f t="shared" si="11"/>
        <v>8125</v>
      </c>
      <c r="BM53" s="86">
        <f t="shared" si="11"/>
        <v>0</v>
      </c>
      <c r="BN53" s="86">
        <f t="shared" si="11"/>
        <v>0</v>
      </c>
      <c r="BO53" s="86">
        <f t="shared" si="11"/>
        <v>30000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353000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2014387.67</v>
      </c>
      <c r="BW53" s="87">
        <f>BW20+BW28+BW35+BW42+BW46+BW51</f>
        <v>17198.469999999998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2021-04-23T12:45:27Z</dcterms:modified>
  <cp:category/>
  <cp:version/>
  <cp:contentType/>
  <cp:contentStatus/>
</cp:coreProperties>
</file>