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25" activeTab="0"/>
  </bookViews>
  <sheets>
    <sheet name="Modello Piano flussi cassa" sheetId="4" r:id="rId1"/>
    <sheet name="ModelloPianoFlussiCassa_PEG" sheetId="6" state="hidden" r:id="rId2"/>
  </sheets>
  <definedNames>
    <definedName name="_xlnm.Print_Area" localSheetId="0">'Modello Piano flussi cassa'!$A$1:$J$110</definedName>
    <definedName name="_xlnm.Print_Area" localSheetId="1">ModelloPianoFlussiCassa_PEG!$A$1:$N$437</definedName>
  </definedNames>
  <calcPr fullCalcOnLoad="1"/>
</workbook>
</file>

<file path=xl/sharedStrings.xml><?xml version="1.0" encoding="utf-8"?>
<sst xmlns="http://schemas.openxmlformats.org/spreadsheetml/2006/main" count="1749" uniqueCount="745">
  <si>
    <t>Contributi agli investimenti</t>
  </si>
  <si>
    <t>Altri trasferimenti in conto capitale</t>
  </si>
  <si>
    <t>Altre entrate in conto capitale</t>
  </si>
  <si>
    <t>Riscossioni  (in c/competenza e in c/residui)</t>
  </si>
  <si>
    <t>E.1.01.01.06.000</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</si>
  <si>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</si>
  <si>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</si>
  <si>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</si>
  <si>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</si>
  <si>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</si>
  <si>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</si>
  <si>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</si>
  <si>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</si>
  <si>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</si>
  <si>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</si>
  <si>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</si>
  <si>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</si>
  <si>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</si>
  <si>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</si>
  <si>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</si>
  <si>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</si>
  <si>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</si>
  <si>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</si>
  <si>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</si>
  <si>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</si>
  <si>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</si>
  <si>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</si>
  <si>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</si>
  <si>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</si>
  <si>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</si>
  <si>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</si>
  <si>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</si>
  <si>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</si>
  <si>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</si>
  <si>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</si>
  <si>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</si>
  <si>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</si>
  <si>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</si>
  <si>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</si>
  <si>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</si>
  <si>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</si>
  <si>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</si>
  <si>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</si>
  <si>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</si>
  <si>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</si>
  <si>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</si>
  <si>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</si>
  <si>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</si>
  <si>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</si>
  <si>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</si>
  <si>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</si>
  <si>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</si>
  <si>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</si>
  <si>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</si>
  <si>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</si>
  <si>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</si>
  <si>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</si>
  <si>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</si>
  <si>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</si>
  <si>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</si>
  <si>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</si>
  <si>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</si>
  <si>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</si>
  <si>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</si>
  <si>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</si>
  <si>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</si>
  <si>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</si>
  <si>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</si>
  <si>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</si>
  <si>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</si>
  <si>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</si>
  <si>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</si>
  <si>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</si>
  <si>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</si>
  <si>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</si>
  <si>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</si>
  <si>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</si>
  <si>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</si>
  <si>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</si>
  <si>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</si>
  <si>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</si>
  <si>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</si>
  <si>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</si>
  <si>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</si>
  <si>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</si>
  <si>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</si>
  <si>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</si>
  <si>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</si>
  <si>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</si>
  <si>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</si>
  <si>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</si>
  <si>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</si>
  <si>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</si>
  <si>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</si>
  <si>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</si>
  <si>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</si>
  <si>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</si>
  <si>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</si>
  <si>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</si>
  <si>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</si>
  <si>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</si>
  <si>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</si>
  <si>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</si>
  <si>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</si>
  <si>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</si>
  <si>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</si>
  <si>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</si>
  <si>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</si>
  <si>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</si>
  <si>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</si>
  <si>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</si>
  <si>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</si>
  <si>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</si>
  <si>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</si>
  <si>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</si>
  <si>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</si>
  <si>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</si>
  <si>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</si>
  <si>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</si>
  <si>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</si>
  <si>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</si>
  <si>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</si>
  <si>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</si>
  <si>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</si>
  <si>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</si>
  <si>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</si>
  <si>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</si>
  <si>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</si>
  <si>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</si>
  <si>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</si>
  <si>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</si>
  <si>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</si>
  <si>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</si>
  <si>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</si>
  <si>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</si>
  <si>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</si>
  <si>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</si>
  <si>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</si>
  <si>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</si>
  <si>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</si>
  <si>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</si>
  <si>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</si>
  <si>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Imposta comunale sugli immobili (ICI)</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</si>
  <si>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</si>
  <si>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</si>
  <si>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</si>
  <si>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</si>
  <si>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</si>
  <si>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</si>
  <si>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</si>
  <si>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</si>
  <si>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</si>
  <si>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</si>
  <si>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</si>
  <si>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</si>
  <si>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</si>
  <si>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E.1.01.01.08.000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</si>
  <si>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</si>
  <si>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</si>
  <si>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</si>
  <si>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</si>
  <si>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</si>
  <si>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</si>
  <si>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</si>
  <si>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</si>
  <si>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</si>
  <si>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val="single"/>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</si>
  <si>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</si>
  <si>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</si>
  <si>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</si>
  <si>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</si>
  <si>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</si>
  <si>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</si>
  <si>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</si>
  <si>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</si>
  <si>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</si>
  <si>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</si>
  <si>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</si>
  <si>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</si>
  <si>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</si>
  <si>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</si>
  <si>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</si>
  <si>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</si>
  <si>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Tassa smaltimento rifiuti solidi urbani</t>
  </si>
  <si>
    <t>E.1.01.01.76.000</t>
  </si>
  <si>
    <t>Tributo per i servizi indivisibili (TASI)</t>
  </si>
  <si>
    <t/>
  </si>
  <si>
    <t>Altro...</t>
  </si>
  <si>
    <t>1.0101 - 10/6/1 - ICI /  IMU riscossa attraverso ruoli Equitalia</t>
  </si>
  <si>
    <t>E.1.01.01.08.000 - Imposta comunale sugli immobili (ICI)</t>
  </si>
  <si>
    <t>E.1.01.01.08.002 - Imposta comunale sugli immobili (ICI) riscossa a seguito di attività di verifica e controllo</t>
  </si>
  <si>
    <t>Manuale</t>
  </si>
  <si>
    <t>1.0101 - 10/12/1 - IMU - entrate da verifica</t>
  </si>
  <si>
    <t>E.1.01.01.06.000 - Imposta municipale propria</t>
  </si>
  <si>
    <t>E.1.01.01.06.002 - Imposte municipale propria riscosse a seguito di attività di verifica e controllo</t>
  </si>
  <si>
    <t>1.0101 - 10/14/1 - Nuova IMU (dal 2020) - Altri fabbricati</t>
  </si>
  <si>
    <t>E.1.01.01.06.001 - Imposta municipale propria riscossa a seguito dell'attività ordinaria di gestione</t>
  </si>
  <si>
    <t>1.0101 - 10/18/1 - IMU - Arretrati anni precedenti</t>
  </si>
  <si>
    <t>Dodicesimi</t>
  </si>
  <si>
    <t>1.0101 - 45/2/1 - Addizionale comunale IRPEF</t>
  </si>
  <si>
    <t>E.1.01.01.16.000 - Addizionale comunale IRPEF</t>
  </si>
  <si>
    <t>E.1.01.01.16.001 - Addizionale comunale IRPEF riscossa a seguito dell'attività ordinaria di gestione</t>
  </si>
  <si>
    <t>1.0101 - 45/2/2 - Addizionale comunale IRPEF anni precedenti riscossa  tramite ruoli Agenzia delle Entrate</t>
  </si>
  <si>
    <t>E.1.01.01.16.002 - Addizionale comunale IRPEF riscossa a seguito di attività di verifica e controllo</t>
  </si>
  <si>
    <t>1.0101 - 45/2/3 - Addizionale comunale IRPEF - arretrati anni precedenti</t>
  </si>
  <si>
    <t>1.0101 - 70/6/3 - T.A.R.E.S   (solo 2013) - da ruoli riscossione coattiva</t>
  </si>
  <si>
    <t>E.1.01.01.51.000 - Tassa smaltimento rifiuti solidi urbani</t>
  </si>
  <si>
    <t>E.1.01.01.51.002 - Tassa smaltimento rifiuti solidi urbani riscossa a seguito di attività di verifica e controllo</t>
  </si>
  <si>
    <t>1.0101 - 70/8/3 - TARI - (Tassa sui rifiuti dal 2014) -  da ruoli riscossione coattiva</t>
  </si>
  <si>
    <t>1.0101 - 70/8/4 - TARI - (Tassa sui rifiuti)</t>
  </si>
  <si>
    <t>E.1.01.01.51.001 - Tassa smaltimento rifiuti solidi urbani riscossa a seguito dell'attività ordinaria di gestione</t>
  </si>
  <si>
    <t>1.0101 - 70/8/5 - TARI - (Tassa sui rifiuti)- verifiche</t>
  </si>
  <si>
    <t>1.0101 - 70/8/6 - TARI - (Tassa sui rifiuti) - Arretrati anni precedenti</t>
  </si>
  <si>
    <t>1.0301 - 50/4/1 - Quota cinque per mille gettito Irpef</t>
  </si>
  <si>
    <t>E.1.03.01.01.000 - Fondi perequativi dallo Stato</t>
  </si>
  <si>
    <t>E.1.03.01.01.001 - Fondi perequativi dallo Stato</t>
  </si>
  <si>
    <t>1.0301 - 110/6/1 - Fondo di solidarietà comunale</t>
  </si>
  <si>
    <t>1.0301 - 110/8/1 - Fondo di solidarietà comunale Servizi Sociali (art. 1 c. 449 D quinques L. 236/2016)</t>
  </si>
  <si>
    <t>1.0301 - 110/10/1 - FSC Incremento Trasporto Alunni Disabili (art. 1 c. 449 lett d octies L. 232/2016)</t>
  </si>
  <si>
    <t>1.0301 - 110/12/1 - Fondo per l'assistenza all'autonomia e alla comunicazione degli alunni con disabilità</t>
  </si>
  <si>
    <t>1.0301 - 110/14/1 - Fondo di solidarietà comunale - ART.1 COMMA 508 L 213/2023</t>
  </si>
  <si>
    <t>2.0101 - 130/2/1 - Rimborso  dallo stato per consultazioni elettorali</t>
  </si>
  <si>
    <t>E.2.01.01.01.000 - Trasferimenti correnti da Amministrazioni Centrali</t>
  </si>
  <si>
    <t>E.2.01.01.01.001 - Trasferimenti correnti da Ministeri</t>
  </si>
  <si>
    <t>2.0101 - 130/8/1 - Contributi  correnti dallo Stato</t>
  </si>
  <si>
    <t>2.0101 - 130/14/1 - Trasferimento Ministero per i beni e le attività culturali e per il turismo  - Direzione generale biblioteche e dirtitto d'autore -  Contributo alle biblioteche per acquisto libri. Sostegno all'editoria libraria. (rif.. cap spesa n.</t>
  </si>
  <si>
    <t>2.0101 - 130/18/1 - Contributo dello Stato per aumento indennità di funzione sindaci e ammninistratori</t>
  </si>
  <si>
    <t>2.0101 - 130/26/1 - FSC Incremento asili nido (art. 1 c. 449 L. 232/2016)</t>
  </si>
  <si>
    <t>2.0101 - 130/28/1 - Contributo ai comuni per assistenza ai minori allontanati dalla casa familiare</t>
  </si>
  <si>
    <t>2.0101 - 140/2/1 - Trasferimento servizio mensa insegnanti</t>
  </si>
  <si>
    <t>E.2.01.01.01.002 - Trasferimenti correnti da Ministero dell'Istruzione - Istituzioni Scolastiche</t>
  </si>
  <si>
    <t>2.0101 - 140/16/1 - Contributo Centro Estivo</t>
  </si>
  <si>
    <t>2.0101 - 140/20/2 - Trasferimento PNRR Acquisto Servizi Informatici (Bando 1.4.4)</t>
  </si>
  <si>
    <t>2.0101 - 140/20/5 - Trasferimento PNRR Acquisto Servizi Informatici (Bando 1.4.1 Esperienze del Cittadino) - cap. U 250.20.6</t>
  </si>
  <si>
    <t>2.0101 - 140/20/8 - Trasferimento PNRR Acquisto Servizi Informatici (Bando 1.4.4 Adesione ANSC) - cap. U 250.20.8</t>
  </si>
  <si>
    <t>2.0101 - 440/8/1 - Rimborso dall'Ente Parco quota manutenzione Canale del Re</t>
  </si>
  <si>
    <t>E.2.01.01.02.000 - Trasferimenti correnti da Amministrazioni Locali</t>
  </si>
  <si>
    <t>E.2.01.01.02.009 - Trasferimenti correnti da Parchi nazionali e consorzi ed enti autonomi gestori di parchi e aree naturali protette</t>
  </si>
  <si>
    <t>2.0101 - 440/10/1 - Trasferimento dal Comune di Fiano rimborso quota parte spese di manutenzione rilevatore "Targa System" (Quota 50%)</t>
  </si>
  <si>
    <t>E.2.01.01.02.003 - Trasferimenti correnti da Comuni</t>
  </si>
  <si>
    <t>2.0101 - 880/4/1 - Regione Piemonte/Finpiemonte - rimborso quota ammortamento mutuo di € 65.000,00 per sistemazioni stradali (L.R. n. 18/1984 e n. 25/2010)</t>
  </si>
  <si>
    <t>E.2.01.01.02.001 - Trasferimenti correnti da Regioni e province autonome</t>
  </si>
  <si>
    <t>Semestrale</t>
  </si>
  <si>
    <t>3.0100 - 450/2/1 - Diritti di segreteria e di rogito</t>
  </si>
  <si>
    <t>E.3.01.02.01.000 - Entrate dalla vendita di servizi</t>
  </si>
  <si>
    <t>E.3.01.02.01.032 - Proventi da diritti di segreteria e rogito</t>
  </si>
  <si>
    <t>3.0100 - 460/2/1 - Canone Unico Patrimoniale</t>
  </si>
  <si>
    <t>E.3.01.03.01.000 - Canoni e concessioni e diritti reali di godimento</t>
  </si>
  <si>
    <t>E.3.01.03.01.002 - Canone occupazione spazi e aree pubbliche</t>
  </si>
  <si>
    <t>3.0100 - 470/4/1 - Rilascio delle carte di identità - diritti</t>
  </si>
  <si>
    <t>E.3.01.02.01.033 - Proventi da rilascio documenti e diritti di cancelleria</t>
  </si>
  <si>
    <t>3.0100 - 470/4/2 - Diritti carta identità elettronica da riversare al Ministero dell'Interno (cap U 160/4/2)</t>
  </si>
  <si>
    <t>3.0100 - 470/4/3 - Riversamento diritti ai comuni emettitori CIE</t>
  </si>
  <si>
    <t>3.0100 - 480/2/1 - Servizi comunali diversi - introiti e rimborsi vari</t>
  </si>
  <si>
    <t>E.3.01.02.01.999 - Proventi da servizi n.a.c.</t>
  </si>
  <si>
    <t>3.0100 - 550/2/1 - Mense e refezioni scolastiche - proventi</t>
  </si>
  <si>
    <t>E.3.01.02.01.008 - Proventi da mense</t>
  </si>
  <si>
    <t>3.0100 - 550/6/1 - Colonie e centri ricreativi scolastici - proventi</t>
  </si>
  <si>
    <t>E.3.01.02.01.003 - Proventi da convitti, colonie, ostelli, stabilimenti termali</t>
  </si>
  <si>
    <t>3.0100 - 570/2/1 - Contribuzioni per utilizzo sala conferenze biblioteca e anfiteatro</t>
  </si>
  <si>
    <t>E.3.01.02.01.013 - Proventi da teatri, musei, spettacoli, mostre</t>
  </si>
  <si>
    <t>3.0100 - 570/2/2 - Contribuzioni per utilizzo salone Losa</t>
  </si>
  <si>
    <t>3.0100 - 580/20/2 - Rimborso utilizzo edificio Losa da parte dei medici</t>
  </si>
  <si>
    <t>E.3.01.03.02.000 - Fitti, noleggi e locazioni</t>
  </si>
  <si>
    <t>E.3.01.03.02.003 - Noleggi e locazioni di beni mobili</t>
  </si>
  <si>
    <t>3.0100 - 650/2/1 - Certificazioni urbanistiche - diritti e rimborsi spese</t>
  </si>
  <si>
    <t>E.3.01.02.01.035 - Proventi da autorizzazioni</t>
  </si>
  <si>
    <t>3.0100 - 690/2/1 - Smaltimento rifiuti speciali - proventi</t>
  </si>
  <si>
    <t>3.0100 - 730/2/1 - Soggiorni stagionali</t>
  </si>
  <si>
    <t>3.0100 - 740/2/1 - Illuminazione votiva -proventi</t>
  </si>
  <si>
    <t>E.3.01.02.01.014 - Proventi da trasporti funebri, pompe funebri, illuminazione votiva</t>
  </si>
  <si>
    <t>3.0100 - 740/4/1 - Proventi derivanti dal 20% tariffe concessioni cimiteriali</t>
  </si>
  <si>
    <t>E.3.01.03.01.003 - Proventi da concessioni su beni</t>
  </si>
  <si>
    <t>3.0100 - 740/6/2 - Proventi  servizi cimiteriali</t>
  </si>
  <si>
    <t>3.0100 - 870/2/1 - Canoni e fitti da terreni di proprietà comunale</t>
  </si>
  <si>
    <t>E.3.01.03.02.002 - Locazioni di altri beni immobili</t>
  </si>
  <si>
    <t>3.0100 - 870/4/1 - Corrispettivo  utilizzo impianto sportivo palestra comunale "Primo Nebiolo"</t>
  </si>
  <si>
    <t>3.0100 - 870/4/2 - Corrispettivo  utilizzo impianto piscina comunale</t>
  </si>
  <si>
    <t>3.0100 - 880/2/1 - Corrispettivo contributo in c/scambio in funzione dell'energia prodotta dall'impianto fotovoltaico sito in località Popoli</t>
  </si>
  <si>
    <t>E.3.01.01.01.000 - Vendita di beni</t>
  </si>
  <si>
    <t>E.3.01.01.01.004 - Proventi da energia, acqua, gas e riscaldamento</t>
  </si>
  <si>
    <t>3.0100 - 880/2/4 - Corrispettivo contributo in c/scambio in funzione dell'energia prodotta dall'impianto fotovoltaico della Scuola Infanzia Il Melograno</t>
  </si>
  <si>
    <t>3.0100 - 880/8/1 - Canone comunale per concessione del servizio di distribuzione del gas naturale</t>
  </si>
  <si>
    <t>3.0200 - 510/4/2 - Sanzioni amministrative per violazione di regolamenti comunali, ordinanze, norme di legge - imprese</t>
  </si>
  <si>
    <t>E.3.02.03.01.000 - Proventi da multe, ammende, sanzioni e oblazioni a carico delle imprese</t>
  </si>
  <si>
    <t xml:space="preserve"> - </t>
  </si>
  <si>
    <t>3.0200 - 510/6/1 - Altre infrazioni al codice della strada di competenza Comune - famiglie</t>
  </si>
  <si>
    <t>E.3.02.02.01.000 - Proventi da multe, ammende, sanzioni e oblazioni a carico delle famiglie</t>
  </si>
  <si>
    <t>3.0200 - 510/6/2 - Altre infrazioni al codice della strada di competenza Comune - imprese</t>
  </si>
  <si>
    <t>3.0200 - 510/8/1 - Sanzioni per violazione al CDS da ruoli riscossione coattiva</t>
  </si>
  <si>
    <t>3.0200 - 510/10/1 - Sanzioni Vista Red - famiglie</t>
  </si>
  <si>
    <t>E.3.02.02.01.002 - Proventi da multe e sanzioni per violazioni delle norme di polizia amministrativa a carico delle famiglie</t>
  </si>
  <si>
    <t>3.0200 - 510/10/2 - Sanzioni Vista Red - imprese</t>
  </si>
  <si>
    <t>E.3.02.03.01.002 - Proventi da multe e sanzioni per violazioni delle norme di polizia amministrativa a carico delle imprese</t>
  </si>
  <si>
    <t>3.0300 - 890/2/1 - Depositi bancari e postali - interessi attivi</t>
  </si>
  <si>
    <t>E.3.03.03.04.000 - Interessi attivi da depositi bancari o postali</t>
  </si>
  <si>
    <t>E.3.03.03.04.001 - Interessi attivi da depositi bancari o postali</t>
  </si>
  <si>
    <t>3.0400 - 920/4/1 - Smat Torino Spa - riparto utili azioni  -  (riferimento uscita capitolo n. 3660/8)</t>
  </si>
  <si>
    <t>E.3.04.03.01.000 - Entrate derivanti dalla distribuzione di utili e avanzi</t>
  </si>
  <si>
    <t>E.3.04.03.01.001 - Entrate derivanti dalla distribuzione di utili e avanzi</t>
  </si>
  <si>
    <t>3.0500 - 480/8/1 - Diritti notifica - rimborso da altri enti</t>
  </si>
  <si>
    <t>E.3.05.99.99.000 - Altre entrate correnti n.a.c.</t>
  </si>
  <si>
    <t>E.3.05.99.99.999 - Altre entrate correnti n.a.c.</t>
  </si>
  <si>
    <t>3.0500 - 480/10/1 - Rimborso spese notifica e spedizione verbali</t>
  </si>
  <si>
    <t>3.0500 - 690/5/1 - COMPONENTI PEREQUATIVE TARI</t>
  </si>
  <si>
    <t>3.0500 - 730/4/1 - Restituzione contributi a titolo di "Prestito d'Onore"</t>
  </si>
  <si>
    <t>3.0500 - 940/4/1 - Introiti  per risarcimento danni</t>
  </si>
  <si>
    <t>E.3.05.01.01.000 - Indennizzi di assicurazione contro i danni</t>
  </si>
  <si>
    <t>E.3.05.01.01.999 - Altri indennizzi di assicurazione contro i danni</t>
  </si>
  <si>
    <t>3.0500 - 940/12/1 - IVA a credito</t>
  </si>
  <si>
    <t>3.0500 - 940/18/1 - Rimborso dai Comuni per distacco personale (Busano, Mathi, Balangero)</t>
  </si>
  <si>
    <t>E.3.05.02.01.000 - Rimborsi ricevuti per spese di personale (comando, distacco, fuori ruolo, convenzioni, ecc…)</t>
  </si>
  <si>
    <t>E.3.05.02.01.001 - Rimborsi ricevuti per spese di personale (comando, distacco, fuori ruolo, convenzioni, ecc…)</t>
  </si>
  <si>
    <t>4.0200 - 1005/2/1 - Contributo dello Stato per interventi di sistemazione, consolidamento e messa in sicurezza del versante a valle dell'abitato L. 145/2018 -  5° intervento (rif. cap. spesa 9090/10/1)</t>
  </si>
  <si>
    <t>E.4.02.01.01.000 - Contributi agli investimenti da Amministrazioni Centrali</t>
  </si>
  <si>
    <t>E.4.02.01.01.001 - Contributi agli investimenti da Ministeri</t>
  </si>
  <si>
    <t>4.0200 - 1020/36/1 - Contributi ai comuni per interventi di efficientamento energetico e sviluppo territoriale sostenibile</t>
  </si>
  <si>
    <t>4.0200 - 1030/4/1 - Finanziamento ministeriale sistema Videosorveglianza Urbana - bando 2023 (cap. spesa 6130.22.1)</t>
  </si>
  <si>
    <t>4.0200 - 1075/2/1 - Contributo Città Metropolitana per sistemazione incrocio SP18-SP25 (cap. U 8230/22/1)</t>
  </si>
  <si>
    <t>E.4.02.01.02.000 - Contributi agli investimenti da Amministrazioni Locali</t>
  </si>
  <si>
    <t>E.4.02.01.02.002 - Contributi agli investimenti da Province</t>
  </si>
  <si>
    <t>4.0200 - 1075/2/2 - Contributo  per sistemazione incrocio SP18-SP25 da Comuni di Ciriè e Nole (cap. U 8230/22/1)</t>
  </si>
  <si>
    <t>E.4.02.01.02.003 - Contributi agli investimenti da Comuni</t>
  </si>
  <si>
    <t>4.0400 - 960/2/1 - Cessione di aree con diritto di superficie</t>
  </si>
  <si>
    <t>E.4.04.01.10.000 - Alienazione di diritti reali</t>
  </si>
  <si>
    <t>E.4.04.01.10.001 - Alienazione di diritti reali</t>
  </si>
  <si>
    <t>4.0400 - 970/2/1 - Concessioni cimiteriali (aree, loculi) - proventi</t>
  </si>
  <si>
    <t>4.0500 - 1050/2/1 - Concessioni edilizie e sanzioni previste dalla disciplina urbanistica - proventi</t>
  </si>
  <si>
    <t>E.4.05.01.01.000 - Permessi di costruire</t>
  </si>
  <si>
    <t>E.4.05.01.01.001 - Permessi di costruire</t>
  </si>
  <si>
    <t>4.0500 - 1050/4/1 - Incasso sanzioni art. 167 D.Lgs.42/04 ex 16 L.R. 20/89</t>
  </si>
  <si>
    <t>9.0100 - 6010/2/1 -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</si>
  <si>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</si>
  <si>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</si>
  <si>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</si>
  <si>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9.0100 - 6020/2/1 - Ritenute erariali lavoro dipendente</t>
  </si>
  <si>
    <t>E.9.01.02.01.000 - Ritenute erariali su redditi da lavoro dipendente per conto terzi</t>
  </si>
  <si>
    <t>E.9.01.02.01.001 - Ritenute erariali su redditi da lavoro dipendente per conto terzi</t>
  </si>
  <si>
    <t>9.0100 - 6020/2/2 - Ritenute erariali lavoro autonomo</t>
  </si>
  <si>
    <t>E.9.01.03.01.000 - Ritenute erariali su redditi da lavoro autonomo per conto terzi</t>
  </si>
  <si>
    <t>E.9.01.03.01.001 - Ritenute erariali su redditi da lavoro autonomo per conto terzi</t>
  </si>
  <si>
    <t>9.0100 - 6030/2/1 - Altre ritenute al personale per conto di terzi</t>
  </si>
  <si>
    <t>E.9.01.02.99.000 - Altre ritenute al personale dipendente per conto di terzi</t>
  </si>
  <si>
    <t>E.9.01.02.99.999 - Altre ritenute al personale dipendente per conto di terzi</t>
  </si>
  <si>
    <t>9.0100 - 6050/6/2 - Riscossione IVA  (Split payment) - Servizi istituzionali</t>
  </si>
  <si>
    <t>E.9.01.01.02.000 - Ritenute per scissione contabile IVA (split payment)</t>
  </si>
  <si>
    <t>E.9.01.01.02.001 - Ritenute per scissione contabile IVA (split payment)</t>
  </si>
  <si>
    <t>9.0100 - 6060/2/1 - Rimborso di anticipazione di fondi per il servizio economato</t>
  </si>
  <si>
    <t>E.9.01.99.03.000 - Rimborso di fondi economali e carte aziendali</t>
  </si>
  <si>
    <t>E.9.01.99.03.001 - Rimborso di fondi economali e carte aziendali</t>
  </si>
  <si>
    <t>9.0200 - 6040/2/1 - Depositi cauzionali</t>
  </si>
  <si>
    <t>E.9.02.04.01.000 - Costituzione di depositi cauzionali o contrattuali di terzi</t>
  </si>
  <si>
    <t>E.9.02.04.01.001 - Costituzione di depositi cauzionali o contrattuali di terzi</t>
  </si>
  <si>
    <t>9.0200 - 6050/2/1 - Rimborso spese per servizi per conto di terzi</t>
  </si>
  <si>
    <t>E.9.02.99.99.000 - Altre entrate per conto terzi</t>
  </si>
  <si>
    <t>E.9.02.99.99.999 - Altre entrate per conto terzi</t>
  </si>
  <si>
    <t>9.0200 - 6050/8/2 - Tributo TEFA  funzioni tutela protezione ed igiene ambientale  - art. 19 D.lgs. 504/92</t>
  </si>
  <si>
    <t>E.9.02.05.01.000 - Riscossione di imposte di natura corrente per conto di terzi</t>
  </si>
  <si>
    <t>E.9.02.05.01.001 - Riscossione di imposte di natura corrente per conto di terzi</t>
  </si>
  <si>
    <t>9.0200 - 6050/10/1 - Elemento perequativo TARIP - componente perequativa 1 relativa ai rifiuti accidentali pescati e volontariamente raccolti in mare</t>
  </si>
  <si>
    <t>9.0200 - 6050/12/1 - Elemento perequativo TARIP - componente perequativa 2 relativa a copertura delle agevolazioni riconosciute per eventi eccezionali e calamitosi</t>
  </si>
  <si>
    <t>01.02.1 - 120/6/1 - Stipendi uffici segreteria generale</t>
  </si>
  <si>
    <t>U.1.01.01.01.000 - Retribuzioni in denaro</t>
  </si>
  <si>
    <t>U.1.01.01.01.002 - Voci stipendiali corrisposte al personale a tempo indeterminato</t>
  </si>
  <si>
    <t>01.02.1 - 120/6/2 - Contributi a carico Ente su stipendi  settore Segreteria generale</t>
  </si>
  <si>
    <t>U.1.01.02.01.000 - Contributi sociali effettivi a carico dell'ente</t>
  </si>
  <si>
    <t>U.1.01.02.01.001 - Contributi obbligatori per il personale</t>
  </si>
  <si>
    <t>01.03.1 - 230/2/1 - Stipendi settore finanziario</t>
  </si>
  <si>
    <t>01.03.1 - 230/2/2 - Contributi a carico Ente su retribuzioni settore finanziario</t>
  </si>
  <si>
    <t>01.03.1 - 230/8/1 - Indennità di risultato  al responsabile area finanziaria</t>
  </si>
  <si>
    <t>U.1.01.01.01.004 - Indennità ed altri compensi, esclusi i rimborsi spesa per missione, corrisposti al personale a tempo indeterminato</t>
  </si>
  <si>
    <t>01.03.1 - 780/16/1 - Incentivo IMU ufficio tributi</t>
  </si>
  <si>
    <t>01.06.1 - 560/2/1 - Stipendi ufficio tecnico</t>
  </si>
  <si>
    <t>01.06.1 - 560/2/2 - Contributi a carico  Ente su retribuzioni personale area tecnica</t>
  </si>
  <si>
    <t>01.06.1 - 560/8/1 - Indennità di risultato  al responsabile area tecnica</t>
  </si>
  <si>
    <t>01.07.1 - 670/2/1 - Stipendi uffici anagrafici</t>
  </si>
  <si>
    <t>01.07.1 - 670/2/2 - Contributi a carico ente su retribuzioni ufficio anagrafe</t>
  </si>
  <si>
    <t>01.07.1 - 670/4/1 - Lavoro straordinario effettuato per consultazioni elettorali</t>
  </si>
  <si>
    <t>U.1.01.01.01.003 - Straordinario per il personale a tempo indeterminato</t>
  </si>
  <si>
    <t>01.07.1 - 670/4/2 - Contributi a carico Ente su Lavoro straordinario effettuato per consultazioni elettorali</t>
  </si>
  <si>
    <t>01.10.1 - 140/4/1 - Personale spese mensa</t>
  </si>
  <si>
    <t>U.1.01.01.02.000 - Altre spese per il personale</t>
  </si>
  <si>
    <t>U.1.01.01.02.002 - Buoni pasto</t>
  </si>
  <si>
    <t>01.11.1 - 780/2/1 - Stipendi personale addetto pulizia locali comunali</t>
  </si>
  <si>
    <t>01.11.1 - 780/2/2 - Contributi a carico Ente su retribuzioni personale pulizia locali</t>
  </si>
  <si>
    <t xml:space="preserve">01.11.1 - 780/4/1 - Lavoro straordinario personale dipendente
</t>
  </si>
  <si>
    <t>01.11.1 - 780/4/2 - Contributi a carico ente su straodinari personale dipendente</t>
  </si>
  <si>
    <t>01.11.1 - 780/6/1 - Contributi INAIL a carico ente su retribuzioni personale dipendente</t>
  </si>
  <si>
    <t>01.11.1 - 780/8/1 - Fondo efficienza servizi</t>
  </si>
  <si>
    <t>01.11.1 - 780/12/1 - Contributi a carico Ente su FES</t>
  </si>
  <si>
    <t>03.01.1 - 1110/2/1 - Stipendi ufficio polizia municipale</t>
  </si>
  <si>
    <t>03.01.1 - 1110/2/2 - Contributi a carico Ente su retribuzioni Polizia Municipale</t>
  </si>
  <si>
    <t>03.01.1 - 1110/8/1 - Indennita' di risultato ufficio Polizia municipale</t>
  </si>
  <si>
    <t>08.01.1 - 3090/4/1 - Stipendi personale area gestione del territorio</t>
  </si>
  <si>
    <t>08.01.1 - 3090/4/2 - Contributi  a carico ente area gestione del territorio</t>
  </si>
  <si>
    <t>01.01.1 - 70/2/1 - Irap su compensi amministratori</t>
  </si>
  <si>
    <t>U.1.02.01.01.000 - Imposta regionale sulle attività produttive (IRAP)</t>
  </si>
  <si>
    <t>U.1.02.01.01.001 - Imposta regionale sulle attività produttive (IRAP)</t>
  </si>
  <si>
    <t>01.02.1 - 180/2/1 - Irap su retribuzioni uffici segreteria generale</t>
  </si>
  <si>
    <t>01.03.1 - 290/2/1 - Irap su retribuzioni area finanziaria</t>
  </si>
  <si>
    <t>01.06.1 - 620/2/1 - Irap su retribuzioni u.t.</t>
  </si>
  <si>
    <t>01.07.1 - 730/2/1 - Irap su retribuzioni anagrafe</t>
  </si>
  <si>
    <t>01.07.1 - 730/4/1 - Irap su straordinari consultazioni elettorali</t>
  </si>
  <si>
    <t>01.11.1 - 840/4/1 - Irap su fondo efficienza servizi</t>
  </si>
  <si>
    <t>01.11.1 - 840/6/1 - Irap su retribuzioni personale addetto pulizia locali</t>
  </si>
  <si>
    <t>01.11.1 - 840/8/1 - Irap su straordinari personale dipendente</t>
  </si>
  <si>
    <t>03.01.1 - 1130/4/4 - Gestione uffici polizia municipale - tassa di proprietà automobilistica</t>
  </si>
  <si>
    <t>U.1.02.01.09.000 - Tassa di circolazione dei veicoli a motore (tassa automobilistica)</t>
  </si>
  <si>
    <t>U.1.02.01.09.001 - Tassa di circolazione dei veicoli a motore (tassa automobilistica)</t>
  </si>
  <si>
    <t>03.01.1 - 1170/2/1 - Irap su retribuzioni ufficio polizia municipale</t>
  </si>
  <si>
    <t>08.01.1 - 3110/2/2 - Urbanistica e gestione del territorio - tassa di proprietà automobilistica</t>
  </si>
  <si>
    <t>08.01.1 - 3150/4/1 - IRAP su retribuzioni  area gestione del territorio</t>
  </si>
  <si>
    <t>01.01.1 - 20/4/1 - Amministratori e consiglieri - spese acquisto beni e servizi</t>
  </si>
  <si>
    <t>U.1.03.01.02.000 - Altri beni di consumo</t>
  </si>
  <si>
    <t>U.1.03.01.02.999 - Altri beni e materiali di consumo n.a.c.</t>
  </si>
  <si>
    <t>01.01.1 - 30/6/1 - Commissione nucleo valutazione - compenso</t>
  </si>
  <si>
    <t>U.1.03.02.01.000 - Organi e incarichi istituzionali dell'amministrazione</t>
  </si>
  <si>
    <t>U.1.03.02.01.008 - Compensi agli organi istituzionali di revisione, di controllo ed altri incarichi istituzionali dell'amministrazione</t>
  </si>
  <si>
    <t>01.01.1 - 30/8/1 - Sindaco-Assessori-Consiglieri- indennità e compensi</t>
  </si>
  <si>
    <t>U.1.03.02.01.001 - Organi istituzionali dell'amministrazione - Indennità</t>
  </si>
  <si>
    <t>01.01.1 - 140/20/1 - Congressi, convegni, celebrazioni, onoranze, ricevimenti e gemellaggi  prestazioni di servizi</t>
  </si>
  <si>
    <t>U.1.03.02.99.000 - Altri servizi</t>
  </si>
  <si>
    <t>U.1.03.02.99.999 - Altri servizi diversi n.a.c.</t>
  </si>
  <si>
    <t>01.02.1 - 130/4/2 - Gestione ufficio segreteria - acquisto materiale informatico</t>
  </si>
  <si>
    <t>U.1.03.01.02.006 - Materiale informatico</t>
  </si>
  <si>
    <t>01.02.1 - 140/16/1 - Gestione ufficio segreteria - rilegatura</t>
  </si>
  <si>
    <t>U.1.03.02.13.000 - Servizi ausiliari per il funzionamento dell'ente</t>
  </si>
  <si>
    <t>U.1.03.02.13.004 - Stampa e rilegatura</t>
  </si>
  <si>
    <t>01.02.1 - 140/16/2 - Gestione ufficio segreteria - prestazione di servizi</t>
  </si>
  <si>
    <t>01.02.1 - 140/18/1 - Spese progetto formativo per la Prevenzione della Corruzione e della Trasparenza</t>
  </si>
  <si>
    <t>U.1.03.02.04.000 - Acquisto di servizi per formazione e addestramento del personale dell'ente</t>
  </si>
  <si>
    <t>U.1.03.02.04.999 - Acquisto di servizi per altre spese per formazione e addestramento n.a.c.</t>
  </si>
  <si>
    <t>01.02.1 - 140/22/1 - Adeguamento al regolamento UE 2016/679 (Privacy)</t>
  </si>
  <si>
    <t>U.1.03.02.11.000 - Prestazioni professionali e specialistiche</t>
  </si>
  <si>
    <t>U.1.03.02.11.999 - Altre prestazioni professionali e specialistiche n.a.c.</t>
  </si>
  <si>
    <t>01.03.1 - 30/4/1 - Indennità al revisore del conto</t>
  </si>
  <si>
    <t>01.03.1 - 240/2/1 - Gestione uffici - acquisto di beni (carta, cancelleria e stampati)</t>
  </si>
  <si>
    <t>U.1.03.01.02.001 - Carta, cancelleria e stampati</t>
  </si>
  <si>
    <t>01.03.1 - 240/2/2 - Gestione uffici - acquisto di beni</t>
  </si>
  <si>
    <t>01.03.1 - 240/2/3 - Gestione uffici - acquisto materiale informatico</t>
  </si>
  <si>
    <t>01.03.1 - 240/4/1 - Feste nazionali e solennità civili - acquisto di beni</t>
  </si>
  <si>
    <t>01.03.1 - 240/6/1 - Abbonamenti alla gazzetta-fal-bur ed acquisto riviste ad uso uffici</t>
  </si>
  <si>
    <t>U.1.03.01.01.000 - Giornali, riviste e pubblicazioni</t>
  </si>
  <si>
    <t>U.1.03.01.01.001 - Giornali e riviste</t>
  </si>
  <si>
    <t>01.03.1 - 250/2/7 - Spese uffici comunali - commissioni bancarie</t>
  </si>
  <si>
    <t>U.1.03.02.17.000 - Servizi finanziari</t>
  </si>
  <si>
    <t>U.1.03.02.17.002 - Oneri per servizio di tesoreria</t>
  </si>
  <si>
    <t>01.03.1 - 250/2/13 - Spese uffici comunali - prestazioni servizi</t>
  </si>
  <si>
    <t>01.03.1 - 250/6/1 - Formazione e qualificazione personale area economico/finanziaria</t>
  </si>
  <si>
    <t>01.03.1 - 250/8/1 - Feste nazionali e solennità civili - prestazioni di servizi</t>
  </si>
  <si>
    <t>01.03.1 - 250/12/1 - Oneri diversi emergenza sanitaria (rif. cap. entrata 140.14.1)</t>
  </si>
  <si>
    <t>01.03.1 - 250/20/1 - Servizi di consulenza e prestazioni professionali bandi PNRR (rif. entrata 140.20.1 - 140.20.2)</t>
  </si>
  <si>
    <t>U.1.03.02.19.000 - Servizi informatici e di telecomunicazioni</t>
  </si>
  <si>
    <t>U.1.03.02.19.010 - Servizi di consulenza e prestazioni professionali ICT</t>
  </si>
  <si>
    <t>01.03.1 - 250/20/2 - Servizi informatici bando PNRR 1.2 (rif. entrata 140.20.1)</t>
  </si>
  <si>
    <t>U.1.03.02.19.005 - Servizi per i sistemi e relativa manutenzione</t>
  </si>
  <si>
    <t>01.03.1 - 250/20/3 - Servizi informatici bando PNRR 1.4.4 (rif. entrata 140.20.2)</t>
  </si>
  <si>
    <t>01.03.1 - 250/20/4 - Servizi informatici bando PNRR 1.4.3 App IO (rif. entrata 140.20.3)</t>
  </si>
  <si>
    <t>01.03.1 - 250/20/6 - Servizi Informatici (Bando 1.4.1 Esperienze del Cittadino) - cap. E 140.20.5</t>
  </si>
  <si>
    <t>01.03.1 - 250/20/8 - Servizi Informatici (Bando 1.4.4 Adesione ANSC) - cap. E 140.20.8</t>
  </si>
  <si>
    <t>01.03.1 - 360/2/1 - Spese per aggi su Canone Unico Patrimoniale</t>
  </si>
  <si>
    <t>U.1.03.02.03.000 - Aggi di riscossione</t>
  </si>
  <si>
    <t>U.1.03.02.03.999 - Altri aggi di riscossione n.a.c.</t>
  </si>
  <si>
    <t>01.03.1 - 360/4/1 - Aggio dovuto per riscossioni entrate IMU</t>
  </si>
  <si>
    <t>01.03.1 - 360/6/1 - Aggio dovuto per riscossioni  entrate TARI</t>
  </si>
  <si>
    <t>01.04.1 - 160/2/1 - Contributi associativi annuali</t>
  </si>
  <si>
    <t>U.1.03.02.99.003 - Quote di associazioni</t>
  </si>
  <si>
    <t>01.05.1 - 250/2/2 - Spese uffici comunali - telefonia fissa</t>
  </si>
  <si>
    <t>U.1.03.02.05.000 - Utenze e canoni</t>
  </si>
  <si>
    <t>U.1.03.02.05.001 - Telefonia fissa</t>
  </si>
  <si>
    <t>01.05.1 - 250/2/3 - Spese uffici comunali - telefonia mobile</t>
  </si>
  <si>
    <t>U.1.03.02.05.002 - Telefonia mobile</t>
  </si>
  <si>
    <t>01.05.1 - 250/2/4 - Spese uffici comunali - fornitura gas</t>
  </si>
  <si>
    <t>U.1.03.02.05.006 - Gas</t>
  </si>
  <si>
    <t>01.05.1 - 250/2/5 - Spese uffici comunali - fornitura energia elettrica</t>
  </si>
  <si>
    <t>U.1.03.02.05.004 - Energia elettrica</t>
  </si>
  <si>
    <t>01.05.1 - 250/2/6 - Spese uffici comunali - fornitura acqua</t>
  </si>
  <si>
    <t>U.1.03.02.05.005 - Acqua</t>
  </si>
  <si>
    <t>01.05.1 - 460/2/1 - Manutenzione patrimonio comunale - acquisto di beni</t>
  </si>
  <si>
    <t>01.05.1 - 470/2/2 - Manutenzione patrimonio comunale- prestazione di servizi</t>
  </si>
  <si>
    <t>U.1.03.02.09.000 - Manutenzione ordinaria e riparazioni</t>
  </si>
  <si>
    <t>U.1.03.02.09.008 - Manutenzione ordinaria e riparazioni di beni immobili</t>
  </si>
  <si>
    <t>01.05.1 - 470/4/1 - Spese per gli orologi pubblici - manutenzione</t>
  </si>
  <si>
    <t>01.05.1 - 480/2/1 - Canone utilizzo acqua pubblica Torrente Stura di Lanzo T.se a favore Regione Piemonte</t>
  </si>
  <si>
    <t>U.1.03.02.07.000 - Utilizzo di beni di terzi</t>
  </si>
  <si>
    <t>U.1.03.02.07.999 - Altre spese sostenute per utilizzo di beni di terzi n.a.c.</t>
  </si>
  <si>
    <t>01.05.1 - 800/10/1 - Spese manutenzione locali Via Don Marchisone</t>
  </si>
  <si>
    <t>01.05.1 - 800/10/2 - Locali Via Don Marchisone - fornitura gas</t>
  </si>
  <si>
    <t>01.05.1 - 800/10/3 - Locali Via Don Marchisone - fornitura energia elettrica</t>
  </si>
  <si>
    <t>01.05.1 - 3110/12/1 - Spese liquidazione Consorzio Colombè</t>
  </si>
  <si>
    <t>01.06.1 - 570/2/1 - Ufficio tecnico - acquisto di beni</t>
  </si>
  <si>
    <t>01.06.1 - 570/2/2 - Ufficio tecnico - acquisto materiale informatico</t>
  </si>
  <si>
    <t>01.07.1 - 680/2/1 - Ufficio servizi demografici - acquisto di beni</t>
  </si>
  <si>
    <t>01.07.1 - 680/2/2 - Ufficio servizi demografici - acquisto materiale informatico</t>
  </si>
  <si>
    <t>01.07.1 - 680/4/1 - Acquisto beni per consultazioni elettorali</t>
  </si>
  <si>
    <t>U.1.03.01.02.010 - Beni per consultazioni elettorali</t>
  </si>
  <si>
    <t>01.07.1 - 690/4/1 - Ufficio servizi demografici - prestazione di servizi</t>
  </si>
  <si>
    <t>01.07.1 - 690/4/2 - Ufficio servizi demografici - rilegatura</t>
  </si>
  <si>
    <t>01.07.1 - 690/4/3 - Ufficio servizi demografici - quote associative</t>
  </si>
  <si>
    <t>01.07.1 - 690/6/1 - Spese per consultazioni elettorali-prestazioni di servizi</t>
  </si>
  <si>
    <t>U.1.03.02.99.004 - Altre spese per consultazioni elettorali dell'ente</t>
  </si>
  <si>
    <t>01.08.1 - 250/2/1 - Spese uffici comunali - assistenza e manutenzione servizi informatici</t>
  </si>
  <si>
    <t>U.1.03.02.19.001 - Gestione e manutenzione applicazioni</t>
  </si>
  <si>
    <t>01.08.1 - 250/2/8 - Spese uffici comunali - IVA, paghe e servizi di assistenza</t>
  </si>
  <si>
    <t>U.1.03.02.16.000 - Servizi amministrativi</t>
  </si>
  <si>
    <t>U.1.03.02.16.999 - Altre spese per servizi amministrativi</t>
  </si>
  <si>
    <t>01.08.1 - 250/2/9 - Spese uffici comunali - manutenzione telefoni</t>
  </si>
  <si>
    <t>01.08.1 - 250/2/10 - Spese uffici comunali - noleggio macchine ufficio</t>
  </si>
  <si>
    <t>01.08.1 - 250/2/11 - Spese uffici comunali - manutenzione bollatrice</t>
  </si>
  <si>
    <t>U.1.03.02.09.006 - Manutenzione ordinaria e riparazioni di macchine per ufficio</t>
  </si>
  <si>
    <t>01.08.1 - 250/2/12 - Spese uffici comunali - spese postali</t>
  </si>
  <si>
    <t>U.1.03.02.16.002 - Spese postali</t>
  </si>
  <si>
    <t>01.11.1 - 140/10/1 - Liti, arbitraggi, risarcimenti - prestazioni di servizi</t>
  </si>
  <si>
    <t>U.1.03.02.11.006 - Patrocinio legale</t>
  </si>
  <si>
    <t>01.11.1 - 790/2/1 - Spese pulizia locali comunali-acquisto beni</t>
  </si>
  <si>
    <t>01.11.1 - 800/6/1 - Interventi per sicurezza ambienti lavoro D.Lgs 81/2008 - prestazioni di servizi</t>
  </si>
  <si>
    <t>01.11.1 - 800/6/2 - Interventi per sicurezza ambienti lavoro D.Lgs 81/2008 - visita medica</t>
  </si>
  <si>
    <t>U.1.03.02.18.000 - Servizi sanitari</t>
  </si>
  <si>
    <t>U.1.03.02.18.001 - Spese per accertamenti sanitari resi necessari dall'attività lavorativa</t>
  </si>
  <si>
    <t>03.01.1 - 360/8/1 - Aggio per riscossione coattivo violazioni CDS</t>
  </si>
  <si>
    <t>03.01.1 - 1120/2/1 - Ufficio di polizia municipale - acquisto di beni</t>
  </si>
  <si>
    <t>03.01.1 - 1120/2/2 - Polizia municipale - acquisto carburante</t>
  </si>
  <si>
    <t>U.1.03.01.02.002 - Carburanti, combustibili e lubrificanti</t>
  </si>
  <si>
    <t>03.01.1 - 1120/4/1 - Vestiario polizia municipale</t>
  </si>
  <si>
    <t>U.1.03.01.02.004 - Vestiario</t>
  </si>
  <si>
    <t>03.01.1 - 1130/4/1 - Gestione uffici polizia municipale -  prestazioni di servizi</t>
  </si>
  <si>
    <t>03.01.1 - 1130/4/2 - Gestione uffici polizia municipale -  abbonamenti servizi banche dati</t>
  </si>
  <si>
    <t>U.1.03.02.05.003 - Accesso a banche dati e a pubblicazioni on line</t>
  </si>
  <si>
    <t>03.01.1 - 1130/4/5 - Gestione uffici polizia municipale -  manutenzione autovelox e rilevatore "Targa System "</t>
  </si>
  <si>
    <t>U.1.03.02.09.004 - Manutenzione ordinaria e riparazioni di impianti e macchinari</t>
  </si>
  <si>
    <t>03.01.1 - 1130/6/1 - Spese notifica verbali</t>
  </si>
  <si>
    <t>03.01.1 - 1130/16/1 - Polizia Municipale - Manutenzione parco auto</t>
  </si>
  <si>
    <t>U.1.03.02.09.001 - Manutenzione ordinaria e riparazioni di mezzi di trasporto ad uso civile, di sicurezza e ordine pubblico</t>
  </si>
  <si>
    <t>03.01.1 - 1130/18/1 - Canone Noleggio Impianto Video-Semaforico</t>
  </si>
  <si>
    <t>U.1.03.02.07.008 - Noleggi di impianti e macchinari</t>
  </si>
  <si>
    <t>03.01.1 - 1130/20/1 - Servizio gestione verbali C.d.S.</t>
  </si>
  <si>
    <t>03.01.1 - 1130/22/1 - Manutenzione telecamere per videosorveglianza</t>
  </si>
  <si>
    <t>U.1.03.02.09.005 - Manutenzione ordinaria e riparazioni di attrezzature</t>
  </si>
  <si>
    <t>04.01.1 - 1450/2/1 - Gestione scuola dell' infanzia - acquisto di beni</t>
  </si>
  <si>
    <t>04.01.1 - 1450/4/1 - Manutenzione ordinaria scuola dell' infanzia - acquisto di beni</t>
  </si>
  <si>
    <t>04.01.1 - 1460/2/2 - Manutenzione ordinaria immobili scuola dell' infanzia -prestazioni di servizi</t>
  </si>
  <si>
    <t>04.01.1 - 1890/4/2 - Gestione scuola dell'infanzia Via Venezia - fornitura gas</t>
  </si>
  <si>
    <t>04.01.1 - 1890/4/3 - Gestione scuola dell'infanzia Via Venezia - fornitura energia elettrica</t>
  </si>
  <si>
    <t>04.01.1 - 1890/4/4 - Gestione scuola dell'infanzia  Via Venezia - fornitura acqua</t>
  </si>
  <si>
    <t>04.02.1 - 1560/4/1 - Manutenzione ordinaria scuola primaria - acquisto di beni</t>
  </si>
  <si>
    <t>04.02.1 - 1560/6/1 - Fornitura gratuita di libri scolastici agli alunni</t>
  </si>
  <si>
    <t>04.02.1 - 1570/2/1 - Gestione scuola primaria - telefonia fissa</t>
  </si>
  <si>
    <t>04.02.1 - 1570/2/2 - Gestione scuola primaria - fornitura gas</t>
  </si>
  <si>
    <t>04.02.1 - 1570/2/3 - Gestione scuola primaria - fornitura energia elettrica</t>
  </si>
  <si>
    <t>04.02.1 - 1570/2/4 - Gestione scuola primaria - fornitura acqua</t>
  </si>
  <si>
    <t>04.02.1 - 1570/4/2 - Manutenzione ordinaria immobili scuola primaria - prestazioni di servizi</t>
  </si>
  <si>
    <t>04.02.1 - 1670/4/1 - Manutenzione immobili scuola secondaria 1° grado - acquisto di beni</t>
  </si>
  <si>
    <t>04.02.1 - 1680/2/1 - Gestione scuola secondaria 1° grado - telefonia fissa</t>
  </si>
  <si>
    <t>04.02.1 - 1680/2/2 - Gestione scuola secondaria 1° grado - fornitura gas</t>
  </si>
  <si>
    <t>04.02.1 - 1680/2/3 - Gestione scuola secondaria 1° grado - fornitura energia elettrica</t>
  </si>
  <si>
    <t>04.02.1 - 1680/2/4 - Gestione scuola secondaria 1° grado - fornitura acqua</t>
  </si>
  <si>
    <t>04.02.1 - 1680/4/2 - Manutenzione ordinaria immobili scuola secondaria 1° grado - prestazioni di servizi</t>
  </si>
  <si>
    <t>04.06.1 - 1900/4/1 - Mense scolastiche - prestazione di servizi</t>
  </si>
  <si>
    <t>U.1.03.02.15.000 - Contratti di servizio pubblico</t>
  </si>
  <si>
    <t>U.1.03.02.15.006 - Contratti di servizio per le mense scolastiche</t>
  </si>
  <si>
    <t>04.06.1 - 1900/4/2 - Mense scolastiche - fornitura gas</t>
  </si>
  <si>
    <t>04.06.1 - 1900/6/1 - Servizio mensa insegnanti</t>
  </si>
  <si>
    <t>05.02.1 - 2000/2/1 - Gestione biblioteca - acquisto di beni</t>
  </si>
  <si>
    <t>05.02.1 - 2000/2/2 - Gestione biblioteca - acquisto libri</t>
  </si>
  <si>
    <t>U.1.03.01.01.002 - Pubblicazioni</t>
  </si>
  <si>
    <t>05.02.1 - 2010/4/1 - Gestione biblioteca - telefonia fissa</t>
  </si>
  <si>
    <t>05.02.1 - 2010/4/2 - Gestione biblioteca - fornitura gas</t>
  </si>
  <si>
    <t>05.02.1 - 2010/4/3 - Gestione biblioteca - fornitura energia elettrica</t>
  </si>
  <si>
    <t>05.02.1 - 2010/4/4 - Gestione biblioteca - fornitura acqua</t>
  </si>
  <si>
    <t>05.02.1 - 2010/6/2 - Manutenzione ordinaria immobili biblioteca comunale -  prestazione di servizi</t>
  </si>
  <si>
    <t>05.02.1 - 2120/2/1 - Teatro Comunale "De Andrè" - prestazioni di servizi</t>
  </si>
  <si>
    <t>06.01.1 - 1900/2/1 - Colonie e centri ricreativi scolastici - prestazione di servizi</t>
  </si>
  <si>
    <t>06.01.1 - 2330/6/1 - Gestione palestra comunale - acquisto beni</t>
  </si>
  <si>
    <t>06.01.1 - 2340/4/1 - Gestione campo calcio comunale - fornitura acqua</t>
  </si>
  <si>
    <t>06.01.1 - 2340/6/1 - Gestione palestra comunale - fornitura gas</t>
  </si>
  <si>
    <t>06.01.1 - 2340/10/1 - Gestione campi tennis - fornitura gas</t>
  </si>
  <si>
    <t>06.01.1 - 2340/12/1 - Gestione campi tennis - fornitura energia elettrica</t>
  </si>
  <si>
    <t>06.01.1 - 2340/14/1 - Gestione campi tennis - fornitura acqua</t>
  </si>
  <si>
    <t xml:space="preserve">06.01.1 - 2340/16/1 - Gestione campo calcio comunale - fornitura gas
</t>
  </si>
  <si>
    <t>06.01.1 - 2340/18/1 - Gestione campo calcio comunale - fornitura energia elettrica</t>
  </si>
  <si>
    <t>08.01.1 - 3100/4/1 - Ufficio urbanistica e gestione del territorio- acquisto di beni</t>
  </si>
  <si>
    <t>08.01.1 - 3100/4/2 - Ufficio urbanistica e gestione del territorio- acquisto materiale informatico</t>
  </si>
  <si>
    <t>08.01.1 - 3100/6/1 - Urbanistica e gestione del territorio - acquisto carburante</t>
  </si>
  <si>
    <t>08.01.1 - 3110/2/1 - Urbanistica e gestione del territorio - manutenzione parco macchine</t>
  </si>
  <si>
    <t>08.01.1 - 3110/3/1 - Urbanistica e gestione del territorio - interventi di manutenzione</t>
  </si>
  <si>
    <t>U.1.03.02.09.011 - Manutenzione ordinaria e riparazioni di altri beni materiali</t>
  </si>
  <si>
    <t>08.01.1 - 3110/10/1 - Gestione sgrigliatore canale Via Braccini - fornitura energia elettrica</t>
  </si>
  <si>
    <t>08.01.1 - 3110/18/1 - Gestione edificio Via Losa - fornitura gas</t>
  </si>
  <si>
    <t>08.01.1 - 3110/20/1 - Gestione edificio Via Losa - fornitura energia elettrica</t>
  </si>
  <si>
    <t>08.01.1 - 3110/22/1 - Gestione edificio Via Losa - Fornitura acqua</t>
  </si>
  <si>
    <t>08.01.1 - 3110/24/1 - Manutenzione edificio Via Losa - prestazione di servizi</t>
  </si>
  <si>
    <t>09.02.1 - 3660/4/1 - Gestione parchi e giardini - prestazione di servizi</t>
  </si>
  <si>
    <t>09.03.1 - 3550/24/1 - Servizio igiene urbana</t>
  </si>
  <si>
    <t>U.1.03.02.15.004 - Contratti di servizio per la raccolta rifiuti</t>
  </si>
  <si>
    <t>10.05.1 - 2770/2/1 - Manutenzione ordinaria delle strade comunali - acquisto di beni</t>
  </si>
  <si>
    <t>10.05.1 - 2780/6/1 - Segnaletica stradale - prestazione di servizi</t>
  </si>
  <si>
    <t>10.05.1 - 2780/8/1 - Rimozione neve dall'abitato - prestazione di servizi</t>
  </si>
  <si>
    <t>U.1.03.02.15.999 - Altre spese per contratti di servizio pubblico</t>
  </si>
  <si>
    <t>10.05.1 - 2780/10/1 - Manutenzione ordinaria strade comunali - prestazione di servizi</t>
  </si>
  <si>
    <t>10.05.1 - 2780/10/2 - Strade comunali - fornitura energia elettrica</t>
  </si>
  <si>
    <t>10.05.1 - 2780/10/4 - Strade comunali - fornitura acqua</t>
  </si>
  <si>
    <t>10.05.1 - 2890/2/1 - Spese per illuminazione pubblica - fornitura energia elettrica</t>
  </si>
  <si>
    <t>10.05.1 - 2890/4/1 - Gestione e manutenzione impianti  illuminazione pubblica  - prest. servizi</t>
  </si>
  <si>
    <t>10.05.1 - 2890/6/1 - Sistema di videosorveglianza - fornitura energia elettrica</t>
  </si>
  <si>
    <t>10.05.1 - 2890/8/1 - Fornitura energia elettrica sistema videosorveglianza Zona Industriale (rif. cap. entrata 440.17.1)</t>
  </si>
  <si>
    <t>11.01.1 - 3320/2/2 - Servizio di protezione civile e pronto intervento - acquisto carburante</t>
  </si>
  <si>
    <t>11.01.1 - 3330/2/1 - Servizio di protezione civile e di pronto intervento - prestazione di servizi</t>
  </si>
  <si>
    <t>12.03.1 - 4100/2/1 - Iniziative a favore degli anziani - prestazione di servizi</t>
  </si>
  <si>
    <t>12.09.1 - 4200/2/1 - Cimiteri comunali ed uffici preposti - acquisto di beni</t>
  </si>
  <si>
    <t>12.09.1 - 4210/2/1 - Cimiteri comunali e servizi preposti - prestazione di servizi</t>
  </si>
  <si>
    <t>12.09.1 - 4210/2/2 - Cimiteri comunali - fornitura energia elettrica</t>
  </si>
  <si>
    <t>12.09.1 - 4210/2/3 - Cimiteri comunali - fornitura acqua</t>
  </si>
  <si>
    <t>12.09.1 - 4210/6/1 - Manutenzione ordinaria cimitero comunale-prestazioni di servizi</t>
  </si>
  <si>
    <t>14.02.1 - 4430/4/2 - Spese per aggiornamento ufficio commercio</t>
  </si>
  <si>
    <t>01.02.1 - 160/4/2 - Diritti rilascio carte identità elettroniche di spettanza ministeriale (cap E470/4/2)</t>
  </si>
  <si>
    <t>U.1.04.01.01.000 - Trasferimenti correnti a Amministrazioni Centrali</t>
  </si>
  <si>
    <t>U.1.04.01.01.001 - Trasferimenti correnti a Ministeri</t>
  </si>
  <si>
    <t>01.02.1 - 160/10/1 - Spese partecipazione Unione di Comuni del Ciriacese e del Basso Canavese</t>
  </si>
  <si>
    <t>U.1.04.01.02.000 - Trasferimenti correnti a Amministrazioni Locali</t>
  </si>
  <si>
    <t>U.1.04.01.02.005 - Trasferimenti correnti a Unioni di Comuni</t>
  </si>
  <si>
    <t>01.03.1 - 30/12/1 - Spending Review Informatica (dal 2024)</t>
  </si>
  <si>
    <t>U.1.04.01.01.020 - Trasferimenti correnti al Ministero dell'economia in attuazione di norme in materia di contenimento di spesa</t>
  </si>
  <si>
    <t>01.03.1 - 30/14/1 - Spending Review Legge Bilancio 2024</t>
  </si>
  <si>
    <t>01.07.1 - 710/2/1 - Commissione elettorale circondariale-spese</t>
  </si>
  <si>
    <t>U.1.04.01.02.003 - Trasferimenti correnti a Comuni</t>
  </si>
  <si>
    <t>01.11.1 - 810/2/1 - Concorso spese locali sezione circoscrizionale impiego</t>
  </si>
  <si>
    <t>03.01.1 - 1150/2/2 - Trasferimento alla Provincia di Torino del 20% proventi sanzioni C.D.S. elevate sulle strade provinciali (Vista Red)</t>
  </si>
  <si>
    <t>U.1.04.01.02.004 - Trasferimenti correnti a Città metropolitane e Roma capitale</t>
  </si>
  <si>
    <t>04.02.1 - 1920/4/1 - Interventi a sostegno della progettualità scolastica nell'ambito delle offerte formative.</t>
  </si>
  <si>
    <t>U.1.04.01.01.002 - Trasferimenti correnti a Ministero dell'Istruzione - Istituzioni scolastiche</t>
  </si>
  <si>
    <t>04.02.1 - 1920/6/1 - Spese diverse Istituto Comprensivo di Fiano</t>
  </si>
  <si>
    <t>04.06.1 - 1920/2/1 - Compartecipazione spese gestione presidenza scolastica</t>
  </si>
  <si>
    <t>05.02.1 - 2010/2/1 - Convenzione Comune Lanzo sistema bibliotecario</t>
  </si>
  <si>
    <t>05.02.1 - 2140/2/1 - Contributi ad enti diversi per finalità diverse</t>
  </si>
  <si>
    <t>U.1.04.04.01.000 - Trasferimenti correnti a Istituzioni Sociali Private</t>
  </si>
  <si>
    <t>U.1.04.04.01.001 - Trasferimenti correnti a Istituzioni Sociali Private</t>
  </si>
  <si>
    <t>08.01.1 - 2800/4/1 - Trasferimento quota ammortamento mutuo contratto dall'Unione dei Comuni per manutenzione straordinaria strade comunali</t>
  </si>
  <si>
    <t>08.01.1 - 2800/10/1 - Trasferimento al Comune di Ciriè spese redazione Strategie Urbane di Area</t>
  </si>
  <si>
    <t>10.05.1 - 2800/8/1 - Trasferimento al Comune di Nole spese manutenzione ordinaria pista ciclabile Corona Verde</t>
  </si>
  <si>
    <t>12.01.1 - 3790/6/1 - Trasferimento quote asili nido con incremento quota FSC L. 232/2016</t>
  </si>
  <si>
    <t>12.04.1 - 4100/12/1 - Assistenza ai minori allontanati dalla casa familiare</t>
  </si>
  <si>
    <t>12.04.1 - 4120/40/1 - Progetto sportello d'ascolto (finanziato con FSC art. 1 c 449 L. 232/16)</t>
  </si>
  <si>
    <t>12.05.1 - 4100/4/1 - Spese per servizi sociali - tickets</t>
  </si>
  <si>
    <t>U.1.04.01.02.011 - Trasferimenti correnti a Aziende sanitarie locali n.a.f.</t>
  </si>
  <si>
    <t>12.05.1 - 4120/2/1 - Contributi  CISS  per servizi socio-assistenziali</t>
  </si>
  <si>
    <t>U.1.04.01.02.018 - Trasferimenti correnti a Consorzi di enti locali</t>
  </si>
  <si>
    <t>12.05.1 - 4120/2/2 - Trasferimento all'Unione di Comuni dei contributi per servizi socio-assistenziali (C.I.S.S.)</t>
  </si>
  <si>
    <t>12.05.1 - 4120/4/2 - Trasferimento all'Unione di Comuni dei contributi per assistenza alunni disabili (C.I.S.)</t>
  </si>
  <si>
    <t>12.05.1 - 4120/10/1 - Interventi sociali finanziati con il cinque per mille del gettito IRPEF - (Rif. capitolo entrata 50.4)</t>
  </si>
  <si>
    <t>U.1.04.02.05.000 - Altri trasferimenti a famiglie</t>
  </si>
  <si>
    <t>U.1.04.02.05.999 - Altri trasferimenti a famiglie n.a.c.</t>
  </si>
  <si>
    <t>12.05.1 - 4120/24/1 - Interventi a tutela di utenti fasce deboli - rif.cap.entrata 880/8/1</t>
  </si>
  <si>
    <t>12.05.1 - 4120/26/1 - Contributi a titolo di "Prestito d'onore"</t>
  </si>
  <si>
    <t>12.06.1 - 4120/8/1 - Sostegno emergenza abitativa</t>
  </si>
  <si>
    <t>14.02.1 - 4420/4/1 - Trasferimento al Comune di Ciriè per funzioni SUAP</t>
  </si>
  <si>
    <t>50.01.1 - 830/2/1 - Interessi passivi mutui rinegoziato Scuola Media (pos. 4022376/01)</t>
  </si>
  <si>
    <t>U.1.07.05.04.000 - Interessi passivi su finanziamenti a medio lungo termine a Imprese</t>
  </si>
  <si>
    <t>U.1.07.05.04.003 - Interessi passivi a Cassa Depositi e Prestiti SPA su mutui e altri finanziamenti a medio lungo termine</t>
  </si>
  <si>
    <t>50.01.1 - 2370/2/1 - Interessi passivi mutuo piastra polivalente</t>
  </si>
  <si>
    <t>50.01.1 - 2810/2/1 - Interessi passivi mutuo sistemazioni stradali (B.P.N. rimborsato da Regione Piemonte/Finpiemonte)</t>
  </si>
  <si>
    <t>U.1.07.05.04.999 - Interessi passivi a altre imprese su finanziamenti a medio lungo termine</t>
  </si>
  <si>
    <t>50.01.1 - 3140/2/1 - Interessi passivi su mutuo completamento rete fognaria</t>
  </si>
  <si>
    <t>01.11.1 - 820/4/1 - Sgravi e restituzione di tributi entrate e proventi diversi</t>
  </si>
  <si>
    <t>U.1.09.02.01.000 - Rimborsi di imposte e tasse di natura corrente</t>
  </si>
  <si>
    <t>U.1.09.02.01.001 - Rimborsi di imposte e tasse di natura corrente</t>
  </si>
  <si>
    <t>01.11.1 - 800/2/1 - Oneri per le assicurazioni - beni immobili</t>
  </si>
  <si>
    <t>U.1.10.04.01.000 - Premi di assicurazione contro i danni</t>
  </si>
  <si>
    <t>U.1.10.04.01.002 - Premi di assicurazione su beni immobili</t>
  </si>
  <si>
    <t>01.11.1 - 800/2/2 - Oneri per le assicurazioni - beni mobili</t>
  </si>
  <si>
    <t>U.1.10.04.01.001 - Premi di assicurazione su beni mobili</t>
  </si>
  <si>
    <t>01.11.1 - 800/2/3 - Oneri per le assicurazioni - responsabilità civile</t>
  </si>
  <si>
    <t>U.1.10.04.01.003 - Premi di assicurazione per responsabilità civile verso terzi</t>
  </si>
  <si>
    <t>01.11.1 - 800/8/1 - Riparazioni varie danni causati da terzi</t>
  </si>
  <si>
    <t>U.1.10.05.02.000 - Spese per risarcimento danni</t>
  </si>
  <si>
    <t>U.1.10.05.02.001 - Spese per risarcimento danni</t>
  </si>
  <si>
    <t>01.11.1 - 800/12/1 - Spese pulizia edifici comunali</t>
  </si>
  <si>
    <t>U.1.10.99.99.000 - Altre spese correnti n.a.c.</t>
  </si>
  <si>
    <t>U.1.10.99.99.999 - Altre spese correnti n.a.c.</t>
  </si>
  <si>
    <t>01.11.1 - 840/2/1 - Iva a debito del Comune da versare all'Erario - Servizi commerciali e reverse charge</t>
  </si>
  <si>
    <t>U.1.10.03.01.000 - Versamenti IVA a debito per le gestioni commerciali</t>
  </si>
  <si>
    <t>U.1.10.03.01.001 - Versamenti IVA a debito per le gestioni commerciali</t>
  </si>
  <si>
    <t>09.02.1 - 3660/6/1 - Interventi miglioramento servizi ambientali territorio comunale (rif. cap. entrata 440/16/1)</t>
  </si>
  <si>
    <t>01.05.2 - 6130/4/3 - Manutenzione straordinaria edifici comunali - (AA. 2019/2020 e OO.UU.)</t>
  </si>
  <si>
    <t>U.2.02.01.09.000 - Beni immobili</t>
  </si>
  <si>
    <t>U.2.02.01.09.999 - Beni immobili n.a.c.</t>
  </si>
  <si>
    <t>01.05.2 - 6190/4/1 - Manutenzione straordinaria patrimonio comunale finanziato con diritti di superficie cessione aree (rif. cap. entrata 960/2)</t>
  </si>
  <si>
    <t>U.2.02.01.09.002 - Fabbricati ad uso commerciale</t>
  </si>
  <si>
    <t>04.01.2 - 7030/16/1 - Interventi in materia scolastica  - nuova Scuola dell'Infanzia  (avanzo 2011/2012)</t>
  </si>
  <si>
    <t>U.2.02.01.09.003 - Fabbricati ad uso scolastico</t>
  </si>
  <si>
    <t>06.01.2 - 7730/20/1 - Lavori di manutenzione straordinaria piscina comunale (AA)</t>
  </si>
  <si>
    <t>U.2.02.01.09.016 - Impianti sportivi</t>
  </si>
  <si>
    <t>06.01.2 - 7830/12/1 - Adeguamento campi tennis (finanziato con AA)</t>
  </si>
  <si>
    <t>08.01.2 - 8530/20/1 - Interventi di riqualificazione sul territorio ( quota finanziata con OO.UU)</t>
  </si>
  <si>
    <t>09.02.2 - 9030/10/2 - Consolidamento e recupero ambientale scarpata centro abitato - PAR FSC 2007/2013 - 4° Intervento (quota finanziata con avanzo)</t>
  </si>
  <si>
    <t>U.2.02.01.09.014 - Opere per la sistemazione del suolo</t>
  </si>
  <si>
    <t>09.02.2 - 9090/12/1 - Realizzazione nuovo Parco Giochi C.so Italia/V. Martini e riqualificazione Parco Giochi Rodari (AA)</t>
  </si>
  <si>
    <t>10.05.2 - 8230/22/1 - Contributo della Città Metropolitana e Comuni Nole - Ciriè sistemazione incrocio SP18-SP25 (rif. cap. E 1075/2/1 - 1075/2/2)</t>
  </si>
  <si>
    <t>U.2.02.01.09.012 - Infrastrutture stradali</t>
  </si>
  <si>
    <t>10.05.2 - 8230/24/1 - Riqualificazione parcheggio Via Paolo Braccini, fronte Sede Comunale (AA)</t>
  </si>
  <si>
    <t>08.01.2 - 8590/2/1 - Quota OO.UU. per  realizzazione opere edifici culto - ( L.R. 15/1989 )</t>
  </si>
  <si>
    <t>U.2.03.04.01.000 - Contributi agli investimenti a Istituzioni Sociali Private</t>
  </si>
  <si>
    <t>U.2.03.04.01.001 - Contributi agli investimenti a Istituzioni Sociali Private</t>
  </si>
  <si>
    <t>17.01.2 - 8530/28/1 - Contributi ai Comuni per interventi di efficientamento energetico e sviluppo territoriale sostenibile (Rif. cap. entrata 1020/36/1)</t>
  </si>
  <si>
    <t>U.2.03.01.02.000 - Contributi agli investimenti a Amministrazioni Locali</t>
  </si>
  <si>
    <t>U.2.03.01.02.003 - Contributi agli investimenti a Comuni</t>
  </si>
  <si>
    <t>04.02.2 - 7130/8/1 - Lavori efficientamento energetico Scuola Primaria</t>
  </si>
  <si>
    <t>U.2.05.99.99.000 - Altre spese in conto capitale n.a.c.</t>
  </si>
  <si>
    <t>U.2.05.99.99.999 - Altre spese in conto capitale n.a.c.</t>
  </si>
  <si>
    <t>12.09.2 - 9530/10/1 - Rimborso retrocessione loculi ed aree per edicole funerarie</t>
  </si>
  <si>
    <t>U.2.05.04.04.000 - Rimborsi in conto capitale a Famiglie di somme non dovute o incassate in eccesso</t>
  </si>
  <si>
    <t>U.2.05.04.04.001 - Rimborsi in conto capitale a Famiglie di somme non dovute o incassate in eccesso</t>
  </si>
  <si>
    <t>50.02.4 - 11050/2/1 - Quota capitale Mutuo Scuola Media (pos. n. 4022376/01)</t>
  </si>
  <si>
    <t>U.4.03.01.04.000 - Rimborso Mutui e altri finanziamenti a medio lungo termine a Imprese</t>
  </si>
  <si>
    <t>U.4.03.01.04.003 - Rimborso Mutui e altri finanziamenti a medio lungo termine a Cassa Depositi e Prestiti - Gestione CDP SPA</t>
  </si>
  <si>
    <t>50.02.4 - 11050/6/1 - Quota capitale amm.to mutuo completamento rete fognaria  (pos. n. 429905200)</t>
  </si>
  <si>
    <t>50.02.4 - 11050/8/1 - Quota capitale amm.to mutuo area verde/autorimessa - (pos.429966400)</t>
  </si>
  <si>
    <t>50.02.4 - 11050/14/1 - Quota capitale mutuo  sistemazioni stradali (B.P.N. rimborsato da Regione Piemonte /Finpiemonte)</t>
  </si>
  <si>
    <t>U.4.03.01.04.999 - Rimborso Mutui e altri finanziamenti a medio lungo termine ad altre imprese</t>
  </si>
  <si>
    <t>99.01.7 - 13530/2/1 - Contributi per lavoro dipendente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</si>
  <si>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</si>
  <si>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</si>
  <si>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99.01.7 - 13540/2/1 - Ritenute erariali - da lavoro dipendente</t>
  </si>
  <si>
    <t>U.7.01.02.01.000 - Versamenti di ritenute erariali su Redditi da lavoro dipendente riscosse per conto terzi</t>
  </si>
  <si>
    <t>U.7.01.02.01.001 - Versamenti di ritenute erariali su Redditi da lavoro dipendente riscosse per conto terzi</t>
  </si>
  <si>
    <t>99.01.7 - 13540/2/2 - Ritenute erariali - da lavoro autonomo</t>
  </si>
  <si>
    <t>U.7.01.03.01.000 - Versamenti di ritenute erariali su Redditi da lavoro autonomo per conto terzi</t>
  </si>
  <si>
    <t>U.7.01.03.01.001 - Versamenti di ritenute erariali su Redditi da lavoro autonomo per conto terzi</t>
  </si>
  <si>
    <t>99.01.7 - 13550/2/1 - Altre ritenute al personale per conto di terzi</t>
  </si>
  <si>
    <t>U.7.01.02.99.000 - Altri versamenti di ritenute al personale dipendente per conto di terzi</t>
  </si>
  <si>
    <t>U.7.01.02.99.999 - Altri versamenti di ritenute al personale dipendente per conto di terzi</t>
  </si>
  <si>
    <t>99.01.7 - 13570/6/2 - Iva a debito gestione Split Payment - Servizi istituzionali</t>
  </si>
  <si>
    <t>U.7.01.01.02.000 - Versamento delle ritenute per scissione contabile IVA (split payment)</t>
  </si>
  <si>
    <t>U.7.01.01.02.001 - Versamento delle ritenute per scissione contabile IVA (split payment)</t>
  </si>
  <si>
    <t>99.01.7 - 13580/2/1 - Anticipazioni di fondi per il servizio economato</t>
  </si>
  <si>
    <t>U.7.01.99.03.000 - Costituzione fondi economali e carte aziendali</t>
  </si>
  <si>
    <t>U.7.01.99.03.001 - Costituzione fondi economali e carte aziendali</t>
  </si>
  <si>
    <t>99.01.7 - 13560/2/1 - Restituzione di depositi cauzionali</t>
  </si>
  <si>
    <t>U.7.02.04.02.000 - Restituzione di depositi cauzionali o contrattuali di terzi</t>
  </si>
  <si>
    <t>U.7.02.04.02.001 - Restituzione di depositi cauzionali o contrattuali di terzi</t>
  </si>
  <si>
    <t>99.01.7 - 13570/2/1 - Spese per servizi per conto di terzi</t>
  </si>
  <si>
    <t>U.7.02.99.99.000 - Altre uscite per conto terzi n.a.c.</t>
  </si>
  <si>
    <t>U.7.02.99.99.999 - Altre uscite per conto terzi n.a.c.</t>
  </si>
  <si>
    <t>99.01.7 - 13570/8/1 - Tributo TEFA funzioni tutela protezione ed igiene ambientale  - art. 19 D.lgs. 504/92</t>
  </si>
  <si>
    <t>U.7.02.02.02.000 - Trasferimenti per conto terzi a Amministrazioni Locali</t>
  </si>
  <si>
    <t>U.7.02.02.02.004 - Trasferimenti per conto terzi a Città metropolitane e Roma capitale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</si>
</sst>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_-* #,##0.00_-;\-* #,##0.00_-;_-* &quot;-&quot;??_-;_-@_-"/>
    <numFmt numFmtId="165" formatCode="#,##0_ ;[Red]\-#,##0\ "/>
  </numFmts>
  <fonts count="29">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val="single"/>
      <sz val="10"/>
      <color rgb="FF000000"/>
      <name val="Calibri"/>
      <family val="2"/>
    </font>
    <font>
      <u val="single"/>
      <sz val="11"/>
      <color theme="1"/>
      <name val="Calibri"/>
      <family val="2"/>
    </font>
    <font>
      <u val="single"/>
      <sz val="11"/>
      <color rgb="FF000000"/>
      <name val="Calibri"/>
      <family val="2"/>
    </font>
  </fonts>
  <fills count="3">
    <fill>
      <patternFill/>
    </fill>
    <fill>
      <patternFill patternType="gray125"/>
    </fill>
    <fill>
      <patternFill patternType="solid">
        <fgColor theme="0" tint="-0.24994"/>
        <bgColor indexed="64"/>
      </patternFill>
    </fill>
  </fills>
  <borders count="109">
    <border>
      <left/>
      <right/>
      <top/>
      <bottom/>
      <diagonal/>
    </border>
    <border>
      <left style="double"/>
      <right style="thin"/>
      <top style="double"/>
      <bottom style="double"/>
    </border>
    <border>
      <left style="thin"/>
      <right style="thin"/>
      <top style="double"/>
      <bottom style="double"/>
    </border>
    <border>
      <left/>
      <right/>
      <top/>
      <bottom style="double"/>
    </border>
    <border>
      <left style="thin"/>
      <right style="double"/>
      <top style="double"/>
      <bottom style="double"/>
    </border>
    <border>
      <left style="double"/>
      <right style="thin"/>
      <top style="thin"/>
      <bottom style="double"/>
    </border>
    <border>
      <left style="thin"/>
      <right style="thin"/>
      <top style="thin"/>
      <bottom style="double"/>
    </border>
    <border>
      <left/>
      <right style="thin"/>
      <top style="thin"/>
      <bottom style="double"/>
    </border>
    <border>
      <left style="thin"/>
      <right style="double"/>
      <top style="thin"/>
      <bottom style="double"/>
    </border>
    <border>
      <left style="double"/>
      <right/>
      <top/>
      <bottom/>
    </border>
    <border>
      <left style="double"/>
      <right/>
      <top/>
      <bottom style="double"/>
    </border>
    <border>
      <left style="double"/>
      <right/>
      <top style="double"/>
      <bottom style="double"/>
    </border>
    <border>
      <left/>
      <right/>
      <top style="double"/>
      <bottom style="double"/>
    </border>
    <border>
      <left style="double"/>
      <right style="thin"/>
      <top style="double"/>
      <bottom/>
    </border>
    <border>
      <left style="thin"/>
      <right/>
      <top/>
      <bottom/>
    </border>
    <border>
      <left style="double"/>
      <right style="thin"/>
      <top/>
      <bottom/>
    </border>
    <border>
      <left style="thin"/>
      <right style="double"/>
      <top/>
      <bottom/>
    </border>
    <border>
      <left style="double"/>
      <right style="double"/>
      <top style="double"/>
      <bottom style="double"/>
    </border>
    <border>
      <left style="double"/>
      <right/>
      <top style="double">
        <color rgb="FF000000"/>
      </top>
      <bottom style="double">
        <color rgb="FF000000"/>
      </bottom>
    </border>
    <border>
      <left/>
      <right style="double"/>
      <top/>
      <bottom/>
    </border>
    <border>
      <left style="double"/>
      <right style="double"/>
      <top/>
      <bottom/>
    </border>
    <border>
      <left style="double"/>
      <right style="double"/>
      <top/>
      <bottom style="double"/>
    </border>
    <border>
      <left style="double"/>
      <right style="thin"/>
      <top style="double"/>
      <bottom style="thin"/>
    </border>
    <border>
      <left style="thin"/>
      <right style="thin"/>
      <top style="double"/>
      <bottom style="thin"/>
    </border>
    <border>
      <left style="thin"/>
      <right style="double"/>
      <top style="double"/>
      <bottom style="thin"/>
    </border>
    <border>
      <left style="double"/>
      <right style="thin"/>
      <top style="thin"/>
      <bottom style="thin"/>
    </border>
    <border>
      <left/>
      <right style="thin"/>
      <top style="thin"/>
      <bottom style="thin"/>
    </border>
    <border>
      <left style="thin"/>
      <right style="thin"/>
      <top style="thin"/>
      <bottom style="thin"/>
    </border>
    <border>
      <left style="thin"/>
      <right style="double"/>
      <top style="thin"/>
      <bottom style="thin"/>
    </border>
    <border>
      <left style="thin"/>
      <right/>
      <top style="thin"/>
      <bottom style="thin"/>
    </border>
    <border>
      <left style="double"/>
      <right style="thin"/>
      <top style="thin"/>
      <bottom/>
    </border>
    <border>
      <left/>
      <right style="thin"/>
      <top style="thin"/>
      <bottom/>
    </border>
    <border>
      <left style="thin"/>
      <right style="thin"/>
      <top style="thin"/>
      <bottom/>
    </border>
    <border>
      <left style="thin"/>
      <right/>
      <top style="thin"/>
      <bottom/>
    </border>
    <border>
      <left style="thin"/>
      <right style="double"/>
      <top style="thin"/>
      <bottom/>
    </border>
    <border>
      <left style="double"/>
      <right style="thin"/>
      <top style="double">
        <color rgb="FF000000"/>
      </top>
      <bottom style="double">
        <color rgb="FF000000"/>
      </bottom>
    </border>
    <border>
      <left style="thin"/>
      <right style="thin"/>
      <top style="double">
        <color rgb="FF000000"/>
      </top>
      <bottom style="double">
        <color rgb="FF000000"/>
      </bottom>
    </border>
    <border>
      <left style="thin"/>
      <right style="thin"/>
      <top style="double">
        <color rgb="FF000000"/>
      </top>
      <bottom/>
    </border>
    <border>
      <left style="thin"/>
      <right style="double"/>
      <top style="double">
        <color rgb="FF000000"/>
      </top>
      <bottom/>
    </border>
    <border>
      <left style="double"/>
      <right style="thin"/>
      <top style="double">
        <color rgb="FF000000"/>
      </top>
      <bottom style="double"/>
    </border>
    <border>
      <left style="thin"/>
      <right style="thin"/>
      <top style="double">
        <color rgb="FF000000"/>
      </top>
      <bottom style="double"/>
    </border>
    <border>
      <left style="thin"/>
      <right style="double"/>
      <top style="double">
        <color rgb="FF000000"/>
      </top>
      <bottom style="double"/>
    </border>
    <border>
      <left style="double">
        <color rgb="FF000000"/>
      </left>
      <right style="thin">
        <color rgb="FF000000"/>
      </right>
      <top style="double">
        <color rgb="FF000000"/>
      </top>
      <bottom style="thin">
        <color rgb="FF000000"/>
      </bottom>
    </border>
    <border>
      <left style="thin">
        <color rgb="FF000000"/>
      </left>
      <right style="thin">
        <color rgb="FF000000"/>
      </right>
      <top style="double">
        <color rgb="FF000000"/>
      </top>
      <bottom style="thin">
        <color rgb="FF000000"/>
      </bottom>
    </border>
    <border>
      <left style="thin">
        <color rgb="FF000000"/>
      </left>
      <right style="double"/>
      <top style="double">
        <color rgb="FF000000"/>
      </top>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top style="thin">
        <color rgb="FF000000"/>
      </top>
      <bottom style="thin">
        <color rgb="FF000000"/>
      </bottom>
    </border>
    <border>
      <left style="double">
        <color rgb="FF000000"/>
      </left>
      <right style="thin">
        <color rgb="FF000000"/>
      </right>
      <top style="thin"/>
      <bottom style="thin"/>
    </border>
    <border>
      <left style="thin">
        <color rgb="FF000000"/>
      </left>
      <right style="thin">
        <color rgb="FF000000"/>
      </right>
      <top style="thin"/>
      <bottom style="thin"/>
    </border>
    <border>
      <left style="thin">
        <color rgb="FF000000"/>
      </left>
      <right style="double"/>
      <top style="thin"/>
      <bottom style="thin"/>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double"/>
      <top/>
      <bottom style="thin">
        <color rgb="FF000000"/>
      </bottom>
    </border>
    <border>
      <left style="double">
        <color rgb="FF000000"/>
      </left>
      <right style="thin">
        <color rgb="FF000000"/>
      </right>
      <top/>
      <bottom style="double">
        <color rgb="FF000000"/>
      </bottom>
    </border>
    <border>
      <left style="thin">
        <color rgb="FF000000"/>
      </left>
      <right style="thin">
        <color rgb="FF000000"/>
      </right>
      <top/>
      <bottom style="double">
        <color rgb="FF000000"/>
      </bottom>
    </border>
    <border>
      <left style="thin">
        <color rgb="FF000000"/>
      </left>
      <right style="double"/>
      <top/>
      <bottom style="double">
        <color rgb="FF000000"/>
      </bottom>
    </border>
    <border>
      <left style="double">
        <color rgb="FF000000"/>
      </left>
      <right style="thin">
        <color rgb="FF000000"/>
      </right>
      <top style="double"/>
      <bottom/>
    </border>
    <border>
      <left style="thin">
        <color rgb="FF000000"/>
      </left>
      <right style="thin">
        <color rgb="FF000000"/>
      </right>
      <top style="double"/>
      <bottom/>
    </border>
    <border>
      <left style="thin">
        <color rgb="FF000000"/>
      </left>
      <right style="double"/>
      <top style="double"/>
      <bottom/>
    </border>
    <border>
      <left style="thin"/>
      <right style="thin"/>
      <top style="double"/>
      <bottom/>
    </border>
    <border>
      <left style="thin"/>
      <right style="double"/>
      <top style="double"/>
      <bottom/>
    </border>
    <border>
      <left style="thin"/>
      <right style="thin"/>
      <top/>
      <bottom style="double"/>
    </border>
    <border>
      <left style="thin"/>
      <right/>
      <top/>
      <bottom style="double"/>
    </border>
    <border>
      <left/>
      <right/>
      <top style="double"/>
      <bottom/>
    </border>
    <border>
      <left style="thin"/>
      <right style="thin"/>
      <top/>
      <bottom/>
    </border>
    <border>
      <left style="thin"/>
      <right style="thin"/>
      <top/>
      <bottom style="double">
        <color rgb="FF000000"/>
      </bottom>
    </border>
    <border>
      <left style="thin"/>
      <right style="double"/>
      <top/>
      <bottom style="double">
        <color rgb="FF000000"/>
      </bottom>
    </border>
    <border>
      <left style="double"/>
      <right style="thin"/>
      <top style="thin"/>
      <bottom style="double">
        <color rgb="FF000000"/>
      </bottom>
    </border>
    <border>
      <left style="thin"/>
      <right style="thin"/>
      <top style="thin"/>
      <bottom style="double">
        <color rgb="FF000000"/>
      </bottom>
    </border>
    <border>
      <left style="thin"/>
      <right style="double"/>
      <top style="thin"/>
      <bottom style="double">
        <color rgb="FF000000"/>
      </bottom>
    </border>
    <border>
      <left style="thin"/>
      <right/>
      <top style="double"/>
      <bottom/>
    </border>
    <border>
      <left/>
      <right/>
      <top style="double"/>
      <bottom style="double">
        <color rgb="FF000000"/>
      </bottom>
    </border>
    <border>
      <left/>
      <right style="double"/>
      <top style="double"/>
      <bottom style="double">
        <color rgb="FF000000"/>
      </bottom>
    </border>
    <border>
      <left style="double"/>
      <right style="double"/>
      <top style="double"/>
      <bottom/>
    </border>
    <border>
      <left/>
      <right style="double"/>
      <top/>
      <bottom style="double"/>
    </border>
    <border>
      <left style="double"/>
      <right/>
      <top style="double"/>
      <bottom/>
    </border>
    <border>
      <left/>
      <right style="thin"/>
      <top/>
      <bottom/>
    </border>
    <border>
      <left/>
      <right style="double"/>
      <top style="double"/>
      <bottom style="double"/>
    </border>
    <border>
      <left style="thin"/>
      <right/>
      <top/>
      <bottom style="thin"/>
    </border>
    <border>
      <left/>
      <right style="thin">
        <color rgb="FF000000"/>
      </right>
      <top/>
      <bottom style="thin"/>
    </border>
    <border>
      <left style="thin">
        <color rgb="FF000000"/>
      </left>
      <right/>
      <top/>
      <bottom style="thin"/>
    </border>
    <border>
      <left/>
      <right style="double"/>
      <top/>
      <bottom style="thin"/>
    </border>
    <border>
      <left/>
      <right/>
      <top/>
      <bottom style="thin"/>
    </border>
    <border>
      <left/>
      <right style="thin"/>
      <top/>
      <bottom style="thin"/>
    </border>
    <border>
      <left style="thin"/>
      <right style="thin"/>
      <top style="dotted"/>
      <bottom/>
    </border>
    <border>
      <left style="thin"/>
      <right style="thin"/>
      <top style="double"/>
      <bottom style="dotted"/>
    </border>
    <border>
      <left style="thin"/>
      <right style="thin"/>
      <top style="dotted"/>
      <bottom style="thin"/>
    </border>
    <border>
      <left style="thin"/>
      <right style="double"/>
      <top style="dotted"/>
      <bottom/>
    </border>
    <border>
      <left style="thin"/>
      <right style="double"/>
      <top style="double"/>
      <bottom style="dotted"/>
    </border>
    <border>
      <left style="thin"/>
      <right style="double"/>
      <top style="dotted"/>
      <bottom style="thin"/>
    </border>
    <border>
      <left style="double"/>
      <right style="thin"/>
      <top/>
      <bottom style="thin"/>
    </border>
    <border>
      <left style="double"/>
      <right style="thin"/>
      <top style="dotted"/>
      <bottom style="thin"/>
    </border>
    <border>
      <left style="double"/>
      <right style="thin"/>
      <top style="double"/>
      <bottom style="dotted"/>
    </border>
    <border>
      <left style="thin"/>
      <right style="thin"/>
      <top/>
      <bottom style="thin"/>
    </border>
    <border>
      <left style="thin"/>
      <right style="double"/>
      <top/>
      <bottom style="thin"/>
    </border>
    <border>
      <left style="thin"/>
      <right style="thin"/>
      <top style="thin"/>
      <bottom style="dotted"/>
    </border>
    <border>
      <left style="thin"/>
      <right style="double"/>
      <top style="thin"/>
      <bottom style="dotted"/>
    </border>
    <border>
      <left style="double"/>
      <right style="thin"/>
      <top style="thin"/>
      <bottom style="dotted"/>
    </border>
    <border>
      <left style="thin"/>
      <right style="thin"/>
      <top style="dotted"/>
      <bottom style="dotted"/>
    </border>
    <border>
      <left style="thin"/>
      <right style="double"/>
      <top style="dotted"/>
      <bottom style="dotted"/>
    </border>
    <border>
      <left style="double"/>
      <right style="thin"/>
      <top style="dotted"/>
      <bottom/>
    </border>
    <border>
      <left style="double"/>
      <right style="thin"/>
      <top style="dotted"/>
      <bottom style="dotted"/>
    </border>
    <border>
      <left style="thin"/>
      <right style="thin"/>
      <top/>
      <bottom style="dotted"/>
    </border>
    <border>
      <left style="thin"/>
      <right style="double"/>
      <top/>
      <bottom style="dotted"/>
    </border>
    <border>
      <left style="thin"/>
      <right/>
      <top style="double"/>
      <bottom style="dotted"/>
    </border>
    <border>
      <left style="thin"/>
      <right/>
      <top style="double"/>
      <bottom style="thin"/>
    </border>
    <border>
      <left style="thin"/>
      <right/>
      <top style="thin"/>
      <bottom style="dotted"/>
    </border>
    <border>
      <left style="thin"/>
      <right/>
      <top/>
      <bottom style="dotted"/>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alignment/>
      <protection/>
    </xf>
    <xf numFmtId="164" fontId="0" fillId="0" borderId="0" applyFont="0" applyFill="0" applyBorder="0" applyAlignment="0" applyProtection="0"/>
    <xf numFmtId="0" fontId="2" fillId="0" borderId="0">
      <alignment/>
      <protection/>
    </xf>
    <xf numFmtId="0" fontId="3" fillId="0" borderId="0">
      <alignment/>
      <protection/>
    </xf>
    <xf numFmtId="0" fontId="2" fillId="0" borderId="0">
      <alignment/>
      <protection/>
    </xf>
    <xf numFmtId="0" fontId="2" fillId="0" borderId="0">
      <alignment/>
      <protection/>
    </xf>
  </cellStyleXfs>
  <cellXfs count="401">
    <xf numFmtId="0" fontId="0" fillId="0" borderId="0" xfId="0"/>
    <xf numFmtId="0" fontId="10" fillId="2" borderId="1" xfId="0" applyFont="1" applyFill="1" applyBorder="1" applyAlignment="1" applyProtection="1">
      <alignment vertical="center" wrapText="1"/>
      <protection/>
    </xf>
    <xf numFmtId="4" fontId="18" fillId="2" borderId="1" xfId="0" applyNumberFormat="1" applyFont="1" applyFill="1" applyBorder="1" applyProtection="1">
      <protection/>
    </xf>
    <xf numFmtId="4" fontId="18" fillId="2" borderId="2" xfId="0" applyNumberFormat="1" applyFont="1" applyFill="1" applyBorder="1" applyProtection="1">
      <protection/>
    </xf>
    <xf numFmtId="4" fontId="14" fillId="2" borderId="1" xfId="0" applyNumberFormat="1" applyFont="1" applyFill="1" applyBorder="1" applyAlignment="1" applyProtection="1">
      <alignment horizontal="center" vertical="center" wrapText="1"/>
      <protection/>
    </xf>
    <xf numFmtId="4" fontId="14" fillId="2" borderId="2" xfId="0" applyNumberFormat="1" applyFont="1" applyFill="1" applyBorder="1" applyAlignment="1" applyProtection="1">
      <alignment horizontal="center" vertical="center" wrapText="1"/>
      <protection/>
    </xf>
    <xf numFmtId="0" fontId="6" fillId="0" borderId="0" xfId="0" applyFont="1" applyBorder="1" applyAlignment="1" applyProtection="1">
      <alignment horizontal="left" vertical="center"/>
      <protection/>
    </xf>
    <xf numFmtId="0" fontId="6" fillId="0" borderId="0" xfId="0" applyFont="1" applyProtection="1">
      <protection/>
    </xf>
    <xf numFmtId="0" fontId="6" fillId="0" borderId="3" xfId="0" applyFont="1" applyBorder="1" applyAlignment="1" applyProtection="1">
      <alignment horizontal="left" vertical="center"/>
      <protection/>
    </xf>
    <xf numFmtId="0" fontId="11" fillId="0" borderId="3" xfId="0" applyFont="1" applyBorder="1" applyAlignment="1" applyProtection="1">
      <alignment wrapText="1"/>
      <protection/>
    </xf>
    <xf numFmtId="0" fontId="6" fillId="0" borderId="0" xfId="0" applyFont="1" applyAlignment="1" applyProtection="1">
      <alignment horizontal="left"/>
      <protection/>
    </xf>
    <xf numFmtId="0" fontId="12" fillId="0" borderId="1" xfId="0" applyFont="1" applyBorder="1" applyAlignment="1" applyProtection="1">
      <alignment horizontal="center" vertical="center" wrapText="1"/>
      <protection/>
    </xf>
    <xf numFmtId="0" fontId="12" fillId="0" borderId="4" xfId="0" applyFont="1" applyBorder="1" applyAlignment="1" applyProtection="1">
      <alignment horizontal="center" vertical="center" wrapText="1"/>
      <protection/>
    </xf>
    <xf numFmtId="0" fontId="12" fillId="0" borderId="5" xfId="0" applyFont="1" applyBorder="1" applyAlignment="1" applyProtection="1">
      <alignment horizontal="center" vertical="center" wrapText="1"/>
      <protection/>
    </xf>
    <xf numFmtId="0" fontId="12" fillId="0" borderId="6" xfId="0" applyFont="1" applyBorder="1" applyAlignment="1" applyProtection="1">
      <alignment horizontal="center" vertical="center" wrapText="1"/>
      <protection/>
    </xf>
    <xf numFmtId="0" fontId="12" fillId="0" borderId="7" xfId="0" applyFont="1" applyBorder="1" applyAlignment="1" applyProtection="1">
      <alignment horizontal="center" vertical="center" wrapText="1"/>
      <protection/>
    </xf>
    <xf numFmtId="0" fontId="12" fillId="0" borderId="8" xfId="0" applyFont="1" applyBorder="1" applyAlignment="1" applyProtection="1">
      <alignment horizontal="center" vertical="center" wrapText="1"/>
      <protection/>
    </xf>
    <xf numFmtId="0" fontId="6" fillId="0" borderId="9" xfId="0" applyFont="1" applyBorder="1" applyAlignment="1" applyProtection="1">
      <alignment horizontal="left" vertical="center"/>
      <protection/>
    </xf>
    <xf numFmtId="0" fontId="10" fillId="0" borderId="10" xfId="0" applyFont="1" applyBorder="1" applyAlignment="1" applyProtection="1">
      <alignment horizontal="left" vertical="center"/>
      <protection/>
    </xf>
    <xf numFmtId="165" fontId="14" fillId="0" borderId="0" xfId="0" applyNumberFormat="1" applyFont="1" applyBorder="1" applyAlignment="1" applyProtection="1">
      <alignment horizontal="center" vertical="center" wrapText="1"/>
      <protection/>
    </xf>
    <xf numFmtId="0" fontId="6" fillId="0" borderId="0" xfId="0" applyFont="1" applyAlignment="1" applyProtection="1">
      <alignment horizontal="center" vertical="center"/>
      <protection/>
    </xf>
    <xf numFmtId="0" fontId="10" fillId="0" borderId="11" xfId="0" applyFont="1" applyBorder="1" applyAlignment="1" applyProtection="1">
      <alignment vertical="center" wrapText="1"/>
      <protection/>
    </xf>
    <xf numFmtId="0" fontId="14" fillId="0" borderId="0" xfId="0" applyFont="1" applyBorder="1" applyAlignment="1" applyProtection="1">
      <alignment horizontal="center" vertical="center" wrapText="1"/>
      <protection/>
    </xf>
    <xf numFmtId="0" fontId="6" fillId="0" borderId="0" xfId="0" applyFont="1" applyAlignment="1" applyProtection="1">
      <alignment vertical="center"/>
      <protection/>
    </xf>
    <xf numFmtId="0" fontId="10" fillId="0" borderId="12" xfId="0" applyFont="1" applyBorder="1" applyAlignment="1" applyProtection="1">
      <alignment horizontal="left" vertical="center"/>
      <protection/>
    </xf>
    <xf numFmtId="0" fontId="14" fillId="0" borderId="12" xfId="0" applyFont="1" applyBorder="1" applyAlignment="1" applyProtection="1">
      <alignment horizontal="center" vertical="center" wrapText="1"/>
      <protection/>
    </xf>
    <xf numFmtId="0" fontId="14" fillId="0" borderId="3" xfId="0" applyFont="1" applyBorder="1" applyAlignment="1" applyProtection="1">
      <alignment horizontal="center" vertical="center" wrapText="1"/>
      <protection/>
    </xf>
    <xf numFmtId="0" fontId="11" fillId="0" borderId="13" xfId="22" applyFont="1" applyBorder="1" applyAlignment="1" applyProtection="1">
      <alignment horizontal="left" vertical="center"/>
      <protection/>
    </xf>
    <xf numFmtId="0" fontId="11" fillId="0" borderId="14" xfId="22" applyFont="1" applyBorder="1" applyAlignment="1" applyProtection="1">
      <alignment horizontal="left" vertical="center"/>
      <protection/>
    </xf>
    <xf numFmtId="0" fontId="11" fillId="0" borderId="15" xfId="22" applyFont="1" applyBorder="1" applyAlignment="1" applyProtection="1">
      <alignment horizontal="left" vertical="center"/>
      <protection/>
    </xf>
    <xf numFmtId="0" fontId="11" fillId="0" borderId="16" xfId="22" applyFont="1" applyBorder="1" applyAlignment="1" applyProtection="1">
      <alignment horizontal="left" vertical="center"/>
      <protection/>
    </xf>
    <xf numFmtId="0" fontId="18" fillId="0" borderId="15" xfId="22" applyFont="1" applyBorder="1" applyAlignment="1" applyProtection="1">
      <alignment horizontal="left" vertical="center"/>
      <protection/>
    </xf>
    <xf numFmtId="0" fontId="18" fillId="0" borderId="14" xfId="22" applyFont="1" applyBorder="1" applyAlignment="1" applyProtection="1">
      <alignment horizontal="left" vertical="center" wrapText="1"/>
      <protection/>
    </xf>
    <xf numFmtId="0" fontId="10" fillId="0" borderId="0" xfId="0" applyFont="1" applyProtection="1">
      <protection/>
    </xf>
    <xf numFmtId="0" fontId="18" fillId="0" borderId="14" xfId="22" applyFont="1" applyBorder="1" applyAlignment="1" applyProtection="1">
      <alignment horizontal="left" vertical="center"/>
      <protection/>
    </xf>
    <xf numFmtId="0" fontId="11" fillId="0" borderId="14" xfId="22" applyFont="1" applyBorder="1" applyAlignment="1" applyProtection="1">
      <alignment horizontal="left" vertical="center" wrapText="1"/>
      <protection/>
    </xf>
    <xf numFmtId="0" fontId="18" fillId="0" borderId="17" xfId="22" applyFont="1" applyBorder="1" applyAlignment="1" applyProtection="1">
      <alignment horizontal="left" vertical="center"/>
      <protection/>
    </xf>
    <xf numFmtId="0" fontId="6" fillId="0" borderId="18" xfId="0" applyFont="1" applyBorder="1" applyAlignment="1" applyProtection="1">
      <alignment horizontal="left" vertical="center" wrapText="1"/>
      <protection/>
    </xf>
    <xf numFmtId="0" fontId="11" fillId="0" borderId="0" xfId="0" applyFont="1" applyBorder="1" applyProtection="1">
      <protection/>
    </xf>
    <xf numFmtId="0" fontId="10" fillId="0" borderId="0" xfId="0" applyFont="1" applyBorder="1" applyAlignment="1" applyProtection="1">
      <alignment horizontal="left" vertical="center" wrapText="1"/>
      <protection/>
    </xf>
    <xf numFmtId="0" fontId="18" fillId="0" borderId="14" xfId="22" applyFont="1" applyBorder="1" applyAlignment="1" applyProtection="1">
      <alignment horizontal="left" vertical="top" wrapText="1"/>
      <protection/>
    </xf>
    <xf numFmtId="0" fontId="11" fillId="0" borderId="17" xfId="22" applyFont="1" applyBorder="1" applyAlignment="1" applyProtection="1">
      <alignment horizontal="left" vertical="center"/>
      <protection/>
    </xf>
    <xf numFmtId="0" fontId="6" fillId="0" borderId="0" xfId="0" applyFont="1" applyBorder="1" applyAlignment="1" applyProtection="1">
      <alignment horizontal="left" vertical="center" wrapText="1"/>
      <protection/>
    </xf>
    <xf numFmtId="4" fontId="15" fillId="0" borderId="0" xfId="0" applyNumberFormat="1" applyFont="1" applyBorder="1" applyAlignment="1" applyProtection="1">
      <alignment horizontal="right"/>
      <protection/>
    </xf>
    <xf numFmtId="4" fontId="15" fillId="0" borderId="19" xfId="0" applyNumberFormat="1" applyFont="1" applyBorder="1" applyAlignment="1" applyProtection="1">
      <alignment horizontal="right"/>
      <protection/>
    </xf>
    <xf numFmtId="0" fontId="6" fillId="0" borderId="20" xfId="0" applyFont="1" applyBorder="1" applyAlignment="1" applyProtection="1">
      <alignment horizontal="left" vertical="center"/>
      <protection/>
    </xf>
    <xf numFmtId="0" fontId="10" fillId="0" borderId="17" xfId="0" applyFont="1" applyBorder="1" applyAlignment="1" applyProtection="1">
      <alignment horizontal="right" vertical="center"/>
      <protection/>
    </xf>
    <xf numFmtId="0" fontId="6" fillId="0" borderId="21" xfId="0" applyFont="1" applyBorder="1" applyAlignment="1" applyProtection="1">
      <alignment horizontal="left" vertical="center"/>
      <protection/>
    </xf>
    <xf numFmtId="0" fontId="6" fillId="0" borderId="0" xfId="0" applyFont="1" applyAlignment="1" applyProtection="1">
      <alignment horizontal="left" vertical="center"/>
      <protection/>
    </xf>
    <xf numFmtId="3" fontId="14" fillId="0" borderId="1" xfId="0" applyNumberFormat="1" applyFont="1" applyBorder="1" applyAlignment="1" applyProtection="1">
      <alignment horizontal="right" vertical="center" wrapText="1"/>
      <protection locked="0"/>
    </xf>
    <xf numFmtId="3" fontId="14" fillId="0" borderId="4" xfId="0" applyNumberFormat="1" applyFont="1" applyBorder="1" applyAlignment="1" applyProtection="1">
      <alignment horizontal="right" vertical="center" wrapText="1"/>
      <protection locked="0"/>
    </xf>
    <xf numFmtId="3" fontId="16" fillId="0" borderId="22" xfId="0" applyNumberFormat="1" applyFont="1" applyBorder="1" applyAlignment="1" applyProtection="1">
      <alignment horizontal="right" wrapText="1"/>
      <protection/>
    </xf>
    <xf numFmtId="3" fontId="16" fillId="0" borderId="23" xfId="0" applyNumberFormat="1" applyFont="1" applyBorder="1" applyAlignment="1" applyProtection="1">
      <alignment horizontal="right" wrapText="1"/>
      <protection/>
    </xf>
    <xf numFmtId="3" fontId="16" fillId="0" borderId="24"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xf>
    <xf numFmtId="3" fontId="16" fillId="0" borderId="26" xfId="0" applyNumberFormat="1" applyFont="1" applyBorder="1" applyAlignment="1" applyProtection="1">
      <alignment horizontal="right" wrapText="1"/>
      <protection/>
    </xf>
    <xf numFmtId="3" fontId="16" fillId="0" borderId="27" xfId="0" applyNumberFormat="1" applyFont="1" applyBorder="1" applyAlignment="1" applyProtection="1">
      <alignment horizontal="right" wrapText="1"/>
      <protection/>
    </xf>
    <xf numFmtId="3" fontId="16" fillId="0" borderId="28"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locked="0"/>
    </xf>
    <xf numFmtId="3" fontId="16" fillId="0" borderId="26" xfId="0" applyNumberFormat="1" applyFont="1" applyBorder="1" applyAlignment="1" applyProtection="1">
      <alignment horizontal="right" wrapText="1"/>
      <protection locked="0"/>
    </xf>
    <xf numFmtId="3" fontId="16" fillId="0" borderId="27" xfId="0" applyNumberFormat="1" applyFont="1" applyBorder="1" applyAlignment="1" applyProtection="1">
      <alignment horizontal="right" wrapText="1"/>
      <protection locked="0"/>
    </xf>
    <xf numFmtId="3" fontId="16" fillId="0" borderId="28" xfId="0" applyNumberFormat="1" applyFont="1" applyBorder="1" applyAlignment="1" applyProtection="1">
      <alignment horizontal="right" wrapText="1"/>
      <protection locked="0"/>
    </xf>
    <xf numFmtId="3" fontId="19" fillId="0" borderId="25" xfId="0" applyNumberFormat="1" applyFont="1" applyBorder="1" applyAlignment="1" applyProtection="1">
      <alignment horizontal="right" wrapText="1"/>
      <protection/>
    </xf>
    <xf numFmtId="3" fontId="19" fillId="0" borderId="27" xfId="0" applyNumberFormat="1" applyFont="1" applyBorder="1" applyAlignment="1" applyProtection="1">
      <alignment horizontal="right" wrapText="1"/>
      <protection/>
    </xf>
    <xf numFmtId="3" fontId="19" fillId="0" borderId="28" xfId="0" applyNumberFormat="1" applyFont="1" applyBorder="1" applyAlignment="1" applyProtection="1">
      <alignment horizontal="right" wrapText="1"/>
      <protection/>
    </xf>
    <xf numFmtId="3" fontId="20" fillId="0" borderId="25" xfId="0" applyNumberFormat="1" applyFont="1" applyBorder="1" applyAlignment="1" applyProtection="1">
      <alignment horizontal="right" wrapText="1"/>
      <protection locked="0"/>
    </xf>
    <xf numFmtId="3" fontId="20" fillId="0" borderId="26" xfId="0" applyNumberFormat="1" applyFont="1" applyBorder="1" applyAlignment="1" applyProtection="1">
      <alignment horizontal="right" wrapText="1"/>
      <protection locked="0"/>
    </xf>
    <xf numFmtId="3" fontId="20" fillId="0" borderId="27" xfId="0" applyNumberFormat="1" applyFont="1" applyBorder="1" applyAlignment="1" applyProtection="1">
      <alignment horizontal="right" wrapText="1"/>
      <protection locked="0"/>
    </xf>
    <xf numFmtId="3" fontId="20" fillId="0" borderId="29" xfId="0" applyNumberFormat="1" applyFont="1" applyBorder="1" applyAlignment="1" applyProtection="1">
      <alignment horizontal="right" wrapText="1"/>
      <protection locked="0"/>
    </xf>
    <xf numFmtId="3" fontId="20" fillId="0" borderId="28" xfId="0" applyNumberFormat="1" applyFont="1" applyBorder="1" applyAlignment="1" applyProtection="1">
      <alignment horizontal="right" wrapText="1"/>
      <protection locked="0"/>
    </xf>
    <xf numFmtId="3" fontId="16" fillId="0" borderId="25" xfId="0" applyNumberFormat="1" applyFont="1" applyBorder="1" applyAlignment="1" applyProtection="1">
      <alignment horizontal="right"/>
      <protection locked="0"/>
    </xf>
    <xf numFmtId="3" fontId="16" fillId="0" borderId="26" xfId="0" applyNumberFormat="1" applyFont="1" applyBorder="1" applyAlignment="1" applyProtection="1">
      <alignment horizontal="right"/>
      <protection locked="0"/>
    </xf>
    <xf numFmtId="3" fontId="16" fillId="0" borderId="27" xfId="0" applyNumberFormat="1" applyFont="1" applyBorder="1" applyAlignment="1" applyProtection="1">
      <alignment horizontal="right"/>
      <protection locked="0"/>
    </xf>
    <xf numFmtId="3" fontId="16" fillId="0" borderId="29" xfId="0" applyNumberFormat="1" applyFont="1" applyBorder="1" applyAlignment="1" applyProtection="1">
      <alignment horizontal="right"/>
      <protection locked="0"/>
    </xf>
    <xf numFmtId="3" fontId="16" fillId="0" borderId="28" xfId="0" applyNumberFormat="1" applyFont="1" applyBorder="1" applyAlignment="1" applyProtection="1">
      <alignment horizontal="right"/>
      <protection locked="0"/>
    </xf>
    <xf numFmtId="3" fontId="16" fillId="0" borderId="30" xfId="0" applyNumberFormat="1" applyFont="1" applyBorder="1" applyAlignment="1" applyProtection="1">
      <alignment horizontal="right"/>
      <protection locked="0"/>
    </xf>
    <xf numFmtId="3" fontId="16" fillId="0" borderId="31" xfId="0" applyNumberFormat="1" applyFont="1" applyBorder="1" applyAlignment="1" applyProtection="1">
      <alignment horizontal="right"/>
      <protection locked="0"/>
    </xf>
    <xf numFmtId="3" fontId="16" fillId="0" borderId="32" xfId="0" applyNumberFormat="1" applyFont="1" applyBorder="1" applyAlignment="1" applyProtection="1">
      <alignment horizontal="right"/>
      <protection locked="0"/>
    </xf>
    <xf numFmtId="3" fontId="16" fillId="0" borderId="33" xfId="0" applyNumberFormat="1" applyFont="1" applyBorder="1" applyAlignment="1" applyProtection="1">
      <alignment horizontal="right"/>
      <protection locked="0"/>
    </xf>
    <xf numFmtId="3" fontId="16" fillId="0" borderId="34" xfId="0" applyNumberFormat="1" applyFont="1" applyBorder="1" applyAlignment="1" applyProtection="1">
      <alignment horizontal="right"/>
      <protection locked="0"/>
    </xf>
    <xf numFmtId="3" fontId="20" fillId="0" borderId="35" xfId="0" applyNumberFormat="1" applyFont="1" applyBorder="1" applyAlignment="1" applyProtection="1">
      <alignment horizontal="right" wrapText="1"/>
      <protection locked="0"/>
    </xf>
    <xf numFmtId="3" fontId="20" fillId="0" borderId="36" xfId="0" applyNumberFormat="1" applyFont="1" applyBorder="1" applyAlignment="1" applyProtection="1">
      <alignment horizontal="right" wrapText="1"/>
      <protection locked="0"/>
    </xf>
    <xf numFmtId="3" fontId="16" fillId="0" borderId="37" xfId="0" applyNumberFormat="1" applyFont="1" applyBorder="1" applyAlignment="1" applyProtection="1">
      <alignment horizontal="right"/>
      <protection locked="0"/>
    </xf>
    <xf numFmtId="3" fontId="16" fillId="0" borderId="38" xfId="0" applyNumberFormat="1" applyFont="1" applyBorder="1" applyAlignment="1" applyProtection="1">
      <alignment horizontal="right"/>
      <protection locked="0"/>
    </xf>
    <xf numFmtId="3" fontId="19" fillId="0" borderId="39" xfId="0" applyNumberFormat="1" applyFont="1" applyBorder="1" applyAlignment="1" applyProtection="1">
      <alignment horizontal="right"/>
      <protection/>
    </xf>
    <xf numFmtId="3" fontId="19" fillId="0" borderId="40" xfId="0" applyNumberFormat="1" applyFont="1" applyBorder="1" applyAlignment="1" applyProtection="1">
      <alignment horizontal="right"/>
      <protection/>
    </xf>
    <xf numFmtId="3" fontId="19" fillId="0" borderId="41" xfId="0" applyNumberFormat="1" applyFont="1" applyBorder="1" applyAlignment="1" applyProtection="1">
      <alignment horizontal="right"/>
      <protection/>
    </xf>
    <xf numFmtId="3" fontId="18" fillId="0" borderId="2" xfId="0" applyNumberFormat="1" applyFont="1" applyBorder="1" applyProtection="1">
      <protection locked="0"/>
    </xf>
    <xf numFmtId="3" fontId="18" fillId="0" borderId="40" xfId="0" applyNumberFormat="1" applyFont="1" applyBorder="1" applyAlignment="1" applyProtection="1">
      <alignment horizontal="right"/>
      <protection/>
    </xf>
    <xf numFmtId="3" fontId="18" fillId="0" borderId="4" xfId="0" applyNumberFormat="1" applyFont="1" applyBorder="1" applyProtection="1">
      <protection locked="0"/>
    </xf>
    <xf numFmtId="3" fontId="16" fillId="0" borderId="42" xfId="0" applyNumberFormat="1" applyFont="1" applyBorder="1" applyAlignment="1" applyProtection="1">
      <alignment horizontal="right"/>
      <protection locked="0"/>
    </xf>
    <xf numFmtId="3" fontId="16" fillId="0" borderId="43" xfId="0" applyNumberFormat="1" applyFont="1" applyBorder="1" applyAlignment="1" applyProtection="1">
      <alignment horizontal="right"/>
      <protection locked="0"/>
    </xf>
    <xf numFmtId="3" fontId="16" fillId="0" borderId="44" xfId="0" applyNumberFormat="1" applyFont="1" applyBorder="1" applyAlignment="1" applyProtection="1">
      <alignment horizontal="right"/>
      <protection locked="0"/>
    </xf>
    <xf numFmtId="3" fontId="16" fillId="0" borderId="45" xfId="0" applyNumberFormat="1" applyFont="1" applyBorder="1" applyAlignment="1" applyProtection="1">
      <alignment horizontal="right"/>
      <protection locked="0"/>
    </xf>
    <xf numFmtId="3" fontId="16" fillId="0" borderId="46" xfId="0" applyNumberFormat="1" applyFont="1" applyBorder="1" applyAlignment="1" applyProtection="1">
      <alignment horizontal="right"/>
      <protection locked="0"/>
    </xf>
    <xf numFmtId="3" fontId="16" fillId="0" borderId="47" xfId="0" applyNumberFormat="1" applyFont="1" applyBorder="1" applyAlignment="1" applyProtection="1">
      <alignment horizontal="right"/>
      <protection locked="0"/>
    </xf>
    <xf numFmtId="3" fontId="16" fillId="0" borderId="45" xfId="0" applyNumberFormat="1" applyFont="1" applyBorder="1" applyProtection="1">
      <protection locked="0"/>
    </xf>
    <xf numFmtId="3" fontId="16" fillId="0" borderId="46" xfId="0" applyNumberFormat="1" applyFont="1" applyBorder="1" applyProtection="1">
      <protection locked="0"/>
    </xf>
    <xf numFmtId="3" fontId="16" fillId="0" borderId="47" xfId="0" applyNumberFormat="1" applyFont="1" applyBorder="1" applyProtection="1">
      <protection locked="0"/>
    </xf>
    <xf numFmtId="3" fontId="19" fillId="0" borderId="48" xfId="0" applyNumberFormat="1" applyFont="1" applyBorder="1" applyAlignment="1" applyProtection="1">
      <alignment horizontal="right" wrapText="1"/>
      <protection/>
    </xf>
    <xf numFmtId="3" fontId="19" fillId="0" borderId="49" xfId="0" applyNumberFormat="1" applyFont="1" applyBorder="1" applyAlignment="1" applyProtection="1">
      <alignment horizontal="right" wrapText="1"/>
      <protection/>
    </xf>
    <xf numFmtId="3" fontId="19" fillId="0" borderId="50" xfId="0" applyNumberFormat="1" applyFont="1" applyBorder="1" applyAlignment="1" applyProtection="1">
      <alignment horizontal="right" wrapText="1"/>
      <protection/>
    </xf>
    <xf numFmtId="3" fontId="16" fillId="0" borderId="48" xfId="0" applyNumberFormat="1" applyFont="1" applyBorder="1" applyAlignment="1" applyProtection="1">
      <alignment horizontal="right" wrapText="1"/>
      <protection locked="0"/>
    </xf>
    <xf numFmtId="3" fontId="16" fillId="0" borderId="49" xfId="0" applyNumberFormat="1" applyFont="1" applyBorder="1" applyAlignment="1" applyProtection="1">
      <alignment horizontal="right" wrapText="1"/>
      <protection locked="0"/>
    </xf>
    <xf numFmtId="3" fontId="6" fillId="0" borderId="45" xfId="0" applyNumberFormat="1" applyFont="1" applyBorder="1" applyProtection="1">
      <protection locked="0"/>
    </xf>
    <xf numFmtId="3" fontId="6" fillId="0" borderId="46" xfId="0" applyNumberFormat="1" applyFont="1" applyBorder="1" applyProtection="1">
      <protection locked="0"/>
    </xf>
    <xf numFmtId="3" fontId="6" fillId="0" borderId="47" xfId="0" applyNumberFormat="1" applyFont="1" applyBorder="1" applyProtection="1">
      <protection locked="0"/>
    </xf>
    <xf numFmtId="3" fontId="16" fillId="0" borderId="51" xfId="0" applyNumberFormat="1" applyFont="1" applyBorder="1" applyAlignment="1" applyProtection="1">
      <alignment horizontal="right"/>
      <protection locked="0"/>
    </xf>
    <xf numFmtId="3" fontId="16" fillId="0" borderId="52" xfId="0" applyNumberFormat="1" applyFont="1" applyBorder="1" applyAlignment="1" applyProtection="1">
      <alignment horizontal="right"/>
      <protection locked="0"/>
    </xf>
    <xf numFmtId="3" fontId="16" fillId="0" borderId="53"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xf>
    <xf numFmtId="3" fontId="19" fillId="0" borderId="53"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locked="0"/>
    </xf>
    <xf numFmtId="3" fontId="19" fillId="0" borderId="53" xfId="0" applyNumberFormat="1" applyFont="1" applyBorder="1" applyAlignment="1" applyProtection="1">
      <alignment horizontal="right"/>
      <protection locked="0"/>
    </xf>
    <xf numFmtId="3" fontId="21" fillId="0" borderId="54" xfId="0" applyNumberFormat="1" applyFont="1" applyBorder="1" applyAlignment="1" applyProtection="1">
      <alignment horizontal="right"/>
      <protection/>
    </xf>
    <xf numFmtId="3" fontId="21" fillId="0" borderId="55" xfId="0" applyNumberFormat="1" applyFont="1" applyBorder="1" applyAlignment="1" applyProtection="1">
      <alignment horizontal="right"/>
      <protection/>
    </xf>
    <xf numFmtId="3" fontId="21" fillId="0" borderId="56" xfId="0" applyNumberFormat="1" applyFont="1" applyBorder="1" applyAlignment="1" applyProtection="1">
      <alignment horizontal="right"/>
      <protection/>
    </xf>
    <xf numFmtId="3" fontId="11" fillId="0" borderId="57" xfId="0" applyNumberFormat="1" applyFont="1" applyBorder="1" applyProtection="1">
      <protection locked="0"/>
    </xf>
    <xf numFmtId="3" fontId="11" fillId="0" borderId="58" xfId="0" applyNumberFormat="1" applyFont="1" applyBorder="1" applyProtection="1">
      <protection locked="0"/>
    </xf>
    <xf numFmtId="3" fontId="11" fillId="0" borderId="59" xfId="0" applyNumberFormat="1" applyFont="1" applyBorder="1" applyProtection="1">
      <protection locked="0"/>
    </xf>
    <xf numFmtId="3" fontId="19" fillId="0" borderId="13" xfId="0" applyNumberFormat="1" applyFont="1" applyBorder="1" applyAlignment="1" applyProtection="1">
      <alignment horizontal="right"/>
      <protection/>
    </xf>
    <xf numFmtId="3" fontId="19" fillId="0" borderId="60" xfId="0" applyNumberFormat="1" applyFont="1" applyBorder="1" applyAlignment="1" applyProtection="1">
      <alignment horizontal="right"/>
      <protection/>
    </xf>
    <xf numFmtId="3" fontId="19" fillId="0" borderId="61" xfId="0" applyNumberFormat="1" applyFont="1" applyBorder="1" applyAlignment="1" applyProtection="1">
      <alignment horizontal="right"/>
      <protection/>
    </xf>
    <xf numFmtId="3" fontId="12" fillId="0" borderId="4" xfId="0" applyNumberFormat="1" applyFont="1" applyBorder="1" applyAlignment="1" applyProtection="1">
      <alignment horizontal="right" vertical="center" wrapText="1"/>
      <protection/>
    </xf>
    <xf numFmtId="3" fontId="19" fillId="0" borderId="4" xfId="0" applyNumberFormat="1" applyFont="1" applyBorder="1" applyAlignment="1" applyProtection="1">
      <alignment horizontal="right"/>
      <protection/>
    </xf>
    <xf numFmtId="3" fontId="12" fillId="0" borderId="2" xfId="0" applyNumberFormat="1" applyFont="1" applyBorder="1" applyAlignment="1" applyProtection="1">
      <alignment horizontal="right" vertical="center" wrapText="1"/>
      <protection/>
    </xf>
    <xf numFmtId="0" fontId="10" fillId="0" borderId="3" xfId="0" applyFont="1" applyBorder="1" applyAlignment="1" applyProtection="1">
      <alignment horizontal="right" vertical="center" wrapText="1"/>
      <protection/>
    </xf>
    <xf numFmtId="0" fontId="10" fillId="0" borderId="12" xfId="0" applyFont="1" applyBorder="1" applyAlignment="1" applyProtection="1">
      <alignment horizontal="right" vertical="center" wrapText="1"/>
      <protection/>
    </xf>
    <xf numFmtId="0" fontId="9" fillId="0" borderId="62" xfId="0" applyFont="1" applyBorder="1" applyAlignment="1" applyProtection="1">
      <alignment horizontal="left" vertical="center" wrapText="1"/>
      <protection/>
    </xf>
    <xf numFmtId="0" fontId="9" fillId="0" borderId="63" xfId="0" applyFont="1" applyBorder="1" applyAlignment="1" applyProtection="1">
      <alignment horizontal="left" vertical="center" wrapText="1"/>
      <protection/>
    </xf>
    <xf numFmtId="0" fontId="10" fillId="0" borderId="64" xfId="0" applyFont="1" applyBorder="1" applyAlignment="1" applyProtection="1">
      <alignment horizontal="right" vertical="center" wrapText="1"/>
      <protection/>
    </xf>
    <xf numFmtId="0" fontId="10" fillId="0" borderId="64" xfId="0" applyFont="1" applyBorder="1" applyAlignment="1" applyProtection="1">
      <alignment horizontal="right" vertical="center"/>
      <protection/>
    </xf>
    <xf numFmtId="0" fontId="10" fillId="0" borderId="11" xfId="0" applyFont="1" applyBorder="1" applyAlignment="1" applyProtection="1">
      <alignment horizontal="right" vertical="center"/>
      <protection/>
    </xf>
    <xf numFmtId="0" fontId="28" fillId="0" borderId="0" xfId="0" applyFont="1" applyBorder="1" applyAlignment="1" applyProtection="1">
      <alignment horizontal="left" vertical="center"/>
      <protection/>
    </xf>
    <xf numFmtId="0" fontId="11" fillId="0" borderId="13" xfId="25" applyFont="1" applyBorder="1" applyAlignment="1" applyProtection="1">
      <alignment horizontal="left" vertical="center"/>
      <protection/>
    </xf>
    <xf numFmtId="0" fontId="11" fillId="0" borderId="14" xfId="25" applyFont="1" applyBorder="1" applyAlignment="1" applyProtection="1">
      <alignment horizontal="left" vertical="center"/>
      <protection/>
    </xf>
    <xf numFmtId="0" fontId="8" fillId="0" borderId="60" xfId="25" applyFont="1" applyBorder="1" applyAlignment="1" applyProtection="1">
      <alignment horizontal="left" vertical="center" wrapText="1"/>
      <protection/>
    </xf>
    <xf numFmtId="0" fontId="8" fillId="0" borderId="61" xfId="25" applyFont="1" applyBorder="1" applyAlignment="1" applyProtection="1">
      <alignment horizontal="left" vertical="center" wrapText="1"/>
      <protection/>
    </xf>
    <xf numFmtId="0" fontId="11" fillId="0" borderId="15" xfId="25" applyFont="1" applyBorder="1" applyAlignment="1" applyProtection="1">
      <alignment horizontal="left" vertical="center"/>
      <protection/>
    </xf>
    <xf numFmtId="0" fontId="8" fillId="0" borderId="65" xfId="25" applyFont="1" applyBorder="1" applyAlignment="1" applyProtection="1">
      <alignment horizontal="left" vertical="center" wrapText="1"/>
      <protection/>
    </xf>
    <xf numFmtId="0" fontId="8" fillId="0" borderId="16" xfId="25" applyFont="1" applyBorder="1" applyAlignment="1" applyProtection="1">
      <alignment horizontal="left" vertical="center" wrapText="1"/>
      <protection/>
    </xf>
    <xf numFmtId="0" fontId="18" fillId="0" borderId="15" xfId="25" applyFont="1" applyBorder="1" applyAlignment="1" applyProtection="1">
      <alignment horizontal="left" vertical="center"/>
      <protection/>
    </xf>
    <xf numFmtId="0" fontId="18" fillId="0" borderId="14" xfId="25" applyFont="1" applyBorder="1" applyAlignment="1" applyProtection="1">
      <alignment horizontal="left" vertical="center" wrapText="1"/>
      <protection/>
    </xf>
    <xf numFmtId="0" fontId="18" fillId="0" borderId="14" xfId="25" applyFont="1" applyBorder="1" applyAlignment="1" applyProtection="1">
      <alignment horizontal="left" vertical="center"/>
      <protection/>
    </xf>
    <xf numFmtId="0" fontId="11" fillId="0" borderId="14" xfId="25" applyFont="1" applyBorder="1" applyAlignment="1" applyProtection="1">
      <alignment horizontal="left" vertical="center" wrapText="1"/>
      <protection/>
    </xf>
    <xf numFmtId="0" fontId="8" fillId="0" borderId="66" xfId="25" applyFont="1" applyBorder="1" applyAlignment="1" applyProtection="1">
      <alignment horizontal="left" vertical="center" wrapText="1"/>
      <protection/>
    </xf>
    <xf numFmtId="0" fontId="8" fillId="0" borderId="67" xfId="25" applyFont="1" applyBorder="1" applyAlignment="1" applyProtection="1">
      <alignment horizontal="left" vertical="center" wrapText="1"/>
      <protection/>
    </xf>
    <xf numFmtId="3" fontId="19" fillId="0" borderId="68" xfId="0" applyNumberFormat="1" applyFont="1" applyBorder="1" applyAlignment="1" applyProtection="1">
      <alignment horizontal="right" wrapText="1"/>
      <protection/>
    </xf>
    <xf numFmtId="3" fontId="19" fillId="0" borderId="69" xfId="0" applyNumberFormat="1" applyFont="1" applyBorder="1" applyAlignment="1" applyProtection="1">
      <alignment horizontal="right" wrapText="1"/>
      <protection/>
    </xf>
    <xf numFmtId="3" fontId="19" fillId="0" borderId="70" xfId="0" applyNumberFormat="1" applyFont="1" applyBorder="1" applyAlignment="1" applyProtection="1">
      <alignment horizontal="right" wrapText="1"/>
      <protection/>
    </xf>
    <xf numFmtId="0" fontId="18" fillId="0" borderId="17" xfId="25" applyFont="1" applyBorder="1" applyAlignment="1" applyProtection="1">
      <alignment horizontal="left" vertical="center"/>
      <protection/>
    </xf>
    <xf numFmtId="0" fontId="8" fillId="0" borderId="71" xfId="25" applyFont="1" applyBorder="1" applyAlignment="1" applyProtection="1">
      <alignment horizontal="left" vertical="center" wrapText="1"/>
      <protection/>
    </xf>
    <xf numFmtId="3" fontId="16" fillId="0" borderId="22" xfId="0" applyNumberFormat="1" applyFont="1" applyBorder="1" applyAlignment="1" applyProtection="1">
      <alignment horizontal="right"/>
      <protection locked="0"/>
    </xf>
    <xf numFmtId="3" fontId="16" fillId="0" borderId="23" xfId="0" applyNumberFormat="1" applyFont="1" applyBorder="1" applyAlignment="1" applyProtection="1">
      <alignment horizontal="right"/>
      <protection locked="0"/>
    </xf>
    <xf numFmtId="3" fontId="16" fillId="0" borderId="24" xfId="0" applyNumberFormat="1" applyFont="1" applyBorder="1" applyAlignment="1" applyProtection="1">
      <alignment horizontal="right"/>
      <protection locked="0"/>
    </xf>
    <xf numFmtId="0" fontId="8" fillId="0" borderId="14" xfId="25" applyFont="1" applyBorder="1" applyAlignment="1" applyProtection="1">
      <alignment horizontal="left" vertical="center" wrapText="1"/>
      <protection/>
    </xf>
    <xf numFmtId="3" fontId="16" fillId="0" borderId="25" xfId="0" applyNumberFormat="1" applyFont="1" applyBorder="1" applyProtection="1">
      <protection locked="0"/>
    </xf>
    <xf numFmtId="3" fontId="16" fillId="0" borderId="27" xfId="0" applyNumberFormat="1" applyFont="1" applyBorder="1" applyProtection="1">
      <protection locked="0"/>
    </xf>
    <xf numFmtId="3" fontId="16" fillId="0" borderId="28" xfId="0" applyNumberFormat="1" applyFont="1" applyBorder="1" applyProtection="1">
      <protection locked="0"/>
    </xf>
    <xf numFmtId="3" fontId="27" fillId="0" borderId="28" xfId="0" applyNumberFormat="1" applyFont="1" applyBorder="1" applyAlignment="1" applyProtection="1">
      <alignment horizontal="right"/>
      <protection locked="0"/>
    </xf>
    <xf numFmtId="3" fontId="6" fillId="0" borderId="25" xfId="0" applyNumberFormat="1" applyFont="1" applyBorder="1" applyProtection="1">
      <protection locked="0"/>
    </xf>
    <xf numFmtId="3" fontId="6" fillId="0" borderId="27" xfId="0" applyNumberFormat="1" applyFont="1" applyBorder="1" applyProtection="1">
      <protection locked="0"/>
    </xf>
    <xf numFmtId="3" fontId="6" fillId="0" borderId="28" xfId="0" applyNumberFormat="1" applyFont="1" applyBorder="1" applyProtection="1">
      <protection locked="0"/>
    </xf>
    <xf numFmtId="3" fontId="19" fillId="0" borderId="27" xfId="0" applyNumberFormat="1" applyFont="1" applyBorder="1" applyAlignment="1" applyProtection="1">
      <alignment horizontal="right"/>
      <protection/>
    </xf>
    <xf numFmtId="3" fontId="19" fillId="0" borderId="28" xfId="0" applyNumberFormat="1" applyFont="1" applyBorder="1" applyAlignment="1" applyProtection="1">
      <alignment horizontal="right"/>
      <protection/>
    </xf>
    <xf numFmtId="3" fontId="19" fillId="0" borderId="25" xfId="0" applyNumberFormat="1" applyFont="1" applyBorder="1" applyAlignment="1" applyProtection="1">
      <alignment horizontal="right"/>
      <protection/>
    </xf>
    <xf numFmtId="0" fontId="11" fillId="0" borderId="14" xfId="25" applyFont="1" applyBorder="1" applyAlignment="1" applyProtection="1">
      <alignment horizontal="left" vertical="top" wrapText="1"/>
      <protection/>
    </xf>
    <xf numFmtId="0" fontId="8" fillId="0" borderId="65" xfId="25" applyFont="1" applyBorder="1" applyAlignment="1" applyProtection="1">
      <alignment horizontal="left" vertical="top" wrapText="1"/>
      <protection/>
    </xf>
    <xf numFmtId="0" fontId="8" fillId="0" borderId="14" xfId="25" applyFont="1" applyBorder="1" applyAlignment="1" applyProtection="1">
      <alignment horizontal="left" vertical="top" wrapText="1"/>
      <protection/>
    </xf>
    <xf numFmtId="0" fontId="18" fillId="0" borderId="14" xfId="25" applyFont="1" applyBorder="1" applyAlignment="1" applyProtection="1">
      <alignment horizontal="left" vertical="top" wrapText="1"/>
      <protection/>
    </xf>
    <xf numFmtId="3" fontId="19" fillId="0" borderId="25" xfId="0" applyNumberFormat="1" applyFont="1" applyBorder="1" applyAlignment="1" applyProtection="1">
      <alignment horizontal="right"/>
      <protection locked="0"/>
    </xf>
    <xf numFmtId="3" fontId="19" fillId="0" borderId="27" xfId="0" applyNumberFormat="1" applyFont="1" applyBorder="1" applyAlignment="1" applyProtection="1">
      <alignment horizontal="right"/>
      <protection locked="0"/>
    </xf>
    <xf numFmtId="3" fontId="19" fillId="0" borderId="28" xfId="0" applyNumberFormat="1" applyFont="1" applyBorder="1" applyAlignment="1" applyProtection="1">
      <alignment horizontal="right"/>
      <protection locked="0"/>
    </xf>
    <xf numFmtId="3" fontId="21" fillId="0" borderId="25" xfId="0" applyNumberFormat="1" applyFont="1" applyBorder="1" applyAlignment="1" applyProtection="1">
      <alignment horizontal="right"/>
      <protection/>
    </xf>
    <xf numFmtId="3" fontId="21" fillId="0" borderId="27" xfId="0" applyNumberFormat="1" applyFont="1" applyBorder="1" applyAlignment="1" applyProtection="1">
      <alignment horizontal="right"/>
      <protection/>
    </xf>
    <xf numFmtId="3" fontId="21" fillId="0" borderId="28" xfId="0" applyNumberFormat="1" applyFont="1" applyBorder="1" applyAlignment="1" applyProtection="1">
      <alignment horizontal="right"/>
      <protection/>
    </xf>
    <xf numFmtId="0" fontId="11" fillId="0" borderId="17" xfId="25" applyFont="1" applyBorder="1" applyAlignment="1" applyProtection="1">
      <alignment horizontal="left" vertical="center"/>
      <protection/>
    </xf>
    <xf numFmtId="3" fontId="11" fillId="0" borderId="5" xfId="0" applyNumberFormat="1" applyFont="1" applyBorder="1" applyProtection="1">
      <protection locked="0"/>
    </xf>
    <xf numFmtId="3" fontId="11" fillId="0" borderId="6" xfId="0" applyNumberFormat="1" applyFont="1" applyBorder="1" applyProtection="1">
      <protection locked="0"/>
    </xf>
    <xf numFmtId="3" fontId="11" fillId="0" borderId="8" xfId="0" applyNumberFormat="1" applyFont="1" applyBorder="1" applyProtection="1">
      <protection locked="0"/>
    </xf>
    <xf numFmtId="0" fontId="10" fillId="0" borderId="72" xfId="0" applyFont="1" applyBorder="1" applyAlignment="1" applyProtection="1">
      <alignment horizontal="center" vertical="center" wrapText="1"/>
      <protection/>
    </xf>
    <xf numFmtId="0" fontId="10" fillId="0" borderId="73" xfId="0" applyFont="1" applyBorder="1" applyAlignment="1" applyProtection="1">
      <alignment horizontal="center" vertical="center" wrapText="1"/>
      <protection/>
    </xf>
    <xf numFmtId="0" fontId="10" fillId="0" borderId="74" xfId="0" applyFont="1" applyBorder="1" applyAlignment="1" applyProtection="1">
      <alignment horizontal="center" vertical="center"/>
      <protection/>
    </xf>
    <xf numFmtId="0" fontId="10" fillId="0" borderId="20" xfId="0" applyFont="1" applyBorder="1" applyAlignment="1" applyProtection="1">
      <alignment horizontal="center" vertical="center"/>
      <protection/>
    </xf>
    <xf numFmtId="0" fontId="10" fillId="0" borderId="21" xfId="0" applyFont="1" applyBorder="1" applyAlignment="1" applyProtection="1">
      <alignment horizontal="center" vertical="center"/>
      <protection/>
    </xf>
    <xf numFmtId="0" fontId="10" fillId="0" borderId="10" xfId="0" applyFont="1" applyBorder="1" applyAlignment="1" applyProtection="1">
      <alignment horizontal="right" vertical="center" wrapText="1"/>
      <protection/>
    </xf>
    <xf numFmtId="0" fontId="10" fillId="0" borderId="75" xfId="0" applyFont="1" applyBorder="1" applyAlignment="1" applyProtection="1">
      <alignment horizontal="right" vertical="center" wrapText="1"/>
      <protection/>
    </xf>
    <xf numFmtId="0" fontId="10" fillId="0" borderId="76" xfId="0" applyFont="1" applyBorder="1" applyAlignment="1" applyProtection="1">
      <alignment horizontal="center" vertical="center"/>
      <protection/>
    </xf>
    <xf numFmtId="0" fontId="10" fillId="0" borderId="10" xfId="0" applyFont="1" applyBorder="1" applyAlignment="1" applyProtection="1">
      <alignment horizontal="center" vertical="center"/>
      <protection/>
    </xf>
    <xf numFmtId="0" fontId="12" fillId="0" borderId="0" xfId="0" applyFont="1" applyBorder="1" applyAlignment="1" applyProtection="1">
      <alignment horizontal="center" vertical="center" wrapText="1"/>
      <protection/>
    </xf>
    <xf numFmtId="0" fontId="12" fillId="0" borderId="77" xfId="0" applyFont="1" applyBorder="1" applyAlignment="1" applyProtection="1">
      <alignment horizontal="center" vertical="center" wrapText="1"/>
      <protection/>
    </xf>
    <xf numFmtId="0" fontId="10" fillId="0" borderId="11" xfId="0" applyFont="1" applyBorder="1" applyAlignment="1" applyProtection="1">
      <alignment horizontal="right" vertical="center" wrapText="1"/>
      <protection/>
    </xf>
    <xf numFmtId="0" fontId="10" fillId="0" borderId="78" xfId="0" applyFont="1" applyBorder="1" applyAlignment="1" applyProtection="1">
      <alignment horizontal="right" vertical="center" wrapText="1"/>
      <protection/>
    </xf>
    <xf numFmtId="0" fontId="10" fillId="0" borderId="74" xfId="0" applyFont="1" applyBorder="1" applyAlignment="1" applyProtection="1">
      <alignment horizontal="center" vertical="center" wrapText="1"/>
      <protection/>
    </xf>
    <xf numFmtId="0" fontId="0" fillId="0" borderId="20" xfId="0" applyBorder="1" applyAlignment="1">
      <alignment vertical="center"/>
    </xf>
    <xf numFmtId="0" fontId="0" fillId="0" borderId="21" xfId="0" applyBorder="1" applyAlignment="1">
      <alignment vertical="center"/>
    </xf>
    <xf numFmtId="0" fontId="8" fillId="0" borderId="0" xfId="0" applyFont="1" applyBorder="1" applyAlignment="1" applyProtection="1" quotePrefix="1">
      <alignment horizontal="left" vertical="top" wrapText="1"/>
      <protection/>
    </xf>
    <xf numFmtId="0" fontId="10" fillId="0" borderId="11" xfId="0" applyFont="1" applyBorder="1" applyAlignment="1" applyProtection="1">
      <alignment horizontal="center" vertical="center"/>
      <protection/>
    </xf>
    <xf numFmtId="0" fontId="10" fillId="0" borderId="12" xfId="0" applyFont="1" applyBorder="1" applyAlignment="1" applyProtection="1">
      <alignment horizontal="center" vertical="center"/>
      <protection/>
    </xf>
    <xf numFmtId="0" fontId="10" fillId="0" borderId="78" xfId="0" applyFont="1" applyBorder="1" applyAlignment="1" applyProtection="1">
      <alignment horizontal="center" vertical="center"/>
      <protection/>
    </xf>
    <xf numFmtId="0" fontId="22" fillId="0" borderId="0" xfId="0" applyFont="1" applyBorder="1" applyAlignment="1" applyProtection="1">
      <alignment horizontal="center" vertical="center" wrapText="1"/>
      <protection/>
    </xf>
    <xf numFmtId="0" fontId="12" fillId="0" borderId="79" xfId="0" applyFont="1" applyBorder="1" applyAlignment="1" applyProtection="1">
      <alignment horizontal="center" vertical="center" wrapText="1"/>
      <protection/>
    </xf>
    <xf numFmtId="0" fontId="12" fillId="0" borderId="80" xfId="0" applyFont="1" applyBorder="1" applyAlignment="1" applyProtection="1">
      <alignment horizontal="center" vertical="center" wrapText="1"/>
      <protection/>
    </xf>
    <xf numFmtId="0" fontId="12" fillId="0" borderId="81" xfId="0" applyFont="1" applyBorder="1" applyAlignment="1" applyProtection="1">
      <alignment horizontal="center" vertical="center" wrapText="1"/>
      <protection/>
    </xf>
    <xf numFmtId="0" fontId="12" fillId="0" borderId="82" xfId="0" applyFont="1" applyBorder="1" applyAlignment="1" applyProtection="1">
      <alignment horizontal="center" vertical="center" wrapText="1"/>
      <protection/>
    </xf>
    <xf numFmtId="0" fontId="9" fillId="0" borderId="64" xfId="0" applyFont="1" applyBorder="1" applyAlignment="1" applyProtection="1" quotePrefix="1">
      <alignment horizontal="left" vertical="top" wrapText="1"/>
      <protection/>
    </xf>
    <xf numFmtId="0" fontId="9" fillId="0" borderId="0" xfId="0" applyFont="1" applyBorder="1" applyAlignment="1" applyProtection="1" quotePrefix="1">
      <alignment horizontal="left" vertical="top" wrapText="1"/>
      <protection/>
    </xf>
    <xf numFmtId="0" fontId="12" fillId="0" borderId="83" xfId="0" applyFont="1" applyBorder="1" applyAlignment="1" applyProtection="1">
      <alignment horizontal="center" vertical="center" wrapText="1"/>
      <protection/>
    </xf>
    <xf numFmtId="0" fontId="12" fillId="0" borderId="84" xfId="0" applyFont="1" applyBorder="1" applyAlignment="1" applyProtection="1">
      <alignment horizontal="center" vertical="center" wrapText="1"/>
      <protection/>
    </xf>
    <xf numFmtId="0" fontId="0" fillId="0" borderId="20" xfId="0" applyBorder="1" applyAlignment="1">
      <alignment horizontal="center" vertical="center"/>
    </xf>
    <xf numFmtId="0" fontId="0" fillId="0" borderId="21" xfId="0" applyBorder="1" applyAlignment="1">
      <alignment horizontal="center" vertical="center"/>
    </xf>
    <xf numFmtId="0" fontId="10" fillId="0" borderId="72" xfId="0" applyNumberFormat="1" applyFont="1" applyBorder="1" applyAlignment="1" applyProtection="1">
      <alignment horizontal="center" vertical="center" wrapText="1"/>
      <protection/>
    </xf>
    <xf numFmtId="0" fontId="10" fillId="0" borderId="73" xfId="0" applyNumberFormat="1" applyFont="1" applyBorder="1" applyAlignment="1" applyProtection="1">
      <alignment horizontal="center" vertical="center" wrapText="1"/>
      <protection/>
    </xf>
    <xf numFmtId="0" fontId="4" fillId="0" borderId="0" xfId="0" applyFont="1" applyBorder="1" applyAlignment="1" applyProtection="1">
      <alignment horizontal="left" vertical="center" wrapText="1"/>
      <protection/>
    </xf>
    <xf numFmtId="0" fontId="5" fillId="0" borderId="0" xfId="0" applyFont="1" applyBorder="1" applyAlignment="1" applyProtection="1">
      <alignment horizontal="left" vertical="center" wrapText="1"/>
      <protection/>
    </xf>
    <xf numFmtId="0" fontId="11" fillId="0" borderId="65" xfId="25" applyFont="1" applyBorder="1" applyAlignment="1" applyProtection="1">
      <alignment horizontal="left" vertical="center"/>
      <protection/>
    </xf>
    <xf numFmtId="0" fontId="8" fillId="0" borderId="85" xfId="25" applyFont="1" applyBorder="1" applyAlignment="1" applyProtection="1">
      <alignment horizontal="left" vertical="center" wrapText="1"/>
      <protection/>
    </xf>
    <xf numFmtId="0" fontId="8" fillId="0" borderId="86" xfId="25" applyFont="1" applyBorder="1" applyAlignment="1" applyProtection="1">
      <alignment horizontal="left" vertical="center" wrapText="1"/>
      <protection/>
    </xf>
    <xf numFmtId="0" fontId="8" fillId="0" borderId="87" xfId="25" applyFont="1" applyBorder="1" applyAlignment="1" applyProtection="1">
      <alignment horizontal="left" vertical="center" wrapText="1"/>
      <protection/>
    </xf>
    <xf numFmtId="0" fontId="8" fillId="0" borderId="32" xfId="25" applyFont="1" applyBorder="1" applyAlignment="1" applyProtection="1">
      <alignment horizontal="left" vertical="center" wrapText="1"/>
      <protection/>
    </xf>
    <xf numFmtId="0" fontId="8" fillId="0" borderId="27" xfId="25" applyFont="1" applyBorder="1" applyAlignment="1" applyProtection="1">
      <alignment horizontal="left" vertical="center" wrapText="1"/>
      <protection/>
    </xf>
    <xf numFmtId="0" fontId="8" fillId="0" borderId="23" xfId="25" applyFont="1" applyBorder="1" applyAlignment="1" applyProtection="1">
      <alignment horizontal="left" vertical="center" wrapText="1"/>
      <protection/>
    </xf>
    <xf numFmtId="0" fontId="8" fillId="0" borderId="88" xfId="25" applyFont="1" applyBorder="1" applyAlignment="1" applyProtection="1">
      <alignment horizontal="left" vertical="center" wrapText="1"/>
      <protection/>
    </xf>
    <xf numFmtId="0" fontId="8" fillId="0" borderId="89" xfId="25" applyFont="1" applyBorder="1" applyAlignment="1" applyProtection="1">
      <alignment horizontal="left" vertical="center" wrapText="1"/>
      <protection/>
    </xf>
    <xf numFmtId="0" fontId="8" fillId="0" borderId="90" xfId="25" applyFont="1" applyBorder="1" applyAlignment="1" applyProtection="1">
      <alignment horizontal="left" vertical="center" wrapText="1"/>
      <protection/>
    </xf>
    <xf numFmtId="0" fontId="8" fillId="0" borderId="34" xfId="25" applyFont="1" applyBorder="1" applyAlignment="1" applyProtection="1">
      <alignment horizontal="left" vertical="center" wrapText="1"/>
      <protection/>
    </xf>
    <xf numFmtId="0" fontId="8" fillId="0" borderId="28" xfId="25" applyFont="1" applyBorder="1" applyAlignment="1" applyProtection="1">
      <alignment horizontal="left" vertical="center" wrapText="1"/>
      <protection/>
    </xf>
    <xf numFmtId="0" fontId="8" fillId="0" borderId="24" xfId="25" applyFont="1" applyBorder="1" applyAlignment="1" applyProtection="1">
      <alignment horizontal="left" vertical="center" wrapText="1"/>
      <protection/>
    </xf>
    <xf numFmtId="3" fontId="16" fillId="0" borderId="91" xfId="0" applyNumberFormat="1" applyFont="1" applyBorder="1" applyAlignment="1" applyProtection="1">
      <alignment horizontal="right" wrapText="1"/>
      <protection/>
    </xf>
    <xf numFmtId="3" fontId="16" fillId="0" borderId="13" xfId="0" applyNumberFormat="1" applyFont="1" applyBorder="1" applyAlignment="1" applyProtection="1">
      <alignment horizontal="right" wrapText="1"/>
      <protection/>
    </xf>
    <xf numFmtId="3" fontId="16" fillId="0" borderId="92" xfId="0" applyNumberFormat="1" applyFont="1" applyBorder="1" applyAlignment="1" applyProtection="1">
      <alignment horizontal="right" wrapText="1"/>
      <protection/>
    </xf>
    <xf numFmtId="3" fontId="16" fillId="0" borderId="93" xfId="0" applyNumberFormat="1" applyFont="1" applyBorder="1" applyAlignment="1" applyProtection="1">
      <alignment horizontal="right" wrapText="1"/>
      <protection/>
    </xf>
    <xf numFmtId="3" fontId="16" fillId="0" borderId="94" xfId="0" applyNumberFormat="1" applyFont="1" applyBorder="1" applyAlignment="1" applyProtection="1">
      <alignment horizontal="right" wrapText="1"/>
      <protection/>
    </xf>
    <xf numFmtId="3" fontId="16" fillId="0" borderId="60" xfId="0" applyNumberFormat="1" applyFont="1" applyBorder="1" applyAlignment="1" applyProtection="1">
      <alignment horizontal="right" wrapText="1"/>
      <protection/>
    </xf>
    <xf numFmtId="3" fontId="16" fillId="0" borderId="87" xfId="0" applyNumberFormat="1" applyFont="1" applyBorder="1" applyAlignment="1" applyProtection="1">
      <alignment horizontal="right" wrapText="1"/>
      <protection/>
    </xf>
    <xf numFmtId="3" fontId="16" fillId="0" borderId="86" xfId="0" applyNumberFormat="1" applyFont="1" applyBorder="1" applyAlignment="1" applyProtection="1">
      <alignment horizontal="right" wrapText="1"/>
      <protection/>
    </xf>
    <xf numFmtId="3" fontId="20" fillId="0" borderId="87" xfId="0" applyNumberFormat="1" applyFont="1" applyBorder="1" applyAlignment="1" applyProtection="1">
      <alignment horizontal="right" wrapText="1"/>
      <protection/>
    </xf>
    <xf numFmtId="3" fontId="20" fillId="0" borderId="27" xfId="0" applyNumberFormat="1" applyFont="1" applyBorder="1" applyAlignment="1" applyProtection="1">
      <alignment horizontal="right" wrapText="1"/>
      <protection/>
    </xf>
    <xf numFmtId="3" fontId="16" fillId="0" borderId="95" xfId="0" applyNumberFormat="1" applyFont="1" applyBorder="1" applyAlignment="1" applyProtection="1">
      <alignment horizontal="right" wrapText="1"/>
      <protection/>
    </xf>
    <xf numFmtId="3" fontId="16" fillId="0" borderId="61" xfId="0" applyNumberFormat="1" applyFont="1" applyBorder="1" applyAlignment="1" applyProtection="1">
      <alignment horizontal="right" wrapText="1"/>
      <protection/>
    </xf>
    <xf numFmtId="3" fontId="16" fillId="0" borderId="90" xfId="0" applyNumberFormat="1" applyFont="1" applyBorder="1" applyAlignment="1" applyProtection="1">
      <alignment horizontal="right" wrapText="1"/>
      <protection/>
    </xf>
    <xf numFmtId="3" fontId="16" fillId="0" borderId="89" xfId="0" applyNumberFormat="1" applyFont="1" applyBorder="1" applyAlignment="1" applyProtection="1">
      <alignment horizontal="right" wrapText="1"/>
      <protection/>
    </xf>
    <xf numFmtId="3" fontId="20" fillId="0" borderId="90" xfId="0" applyNumberFormat="1" applyFont="1" applyBorder="1" applyAlignment="1" applyProtection="1">
      <alignment horizontal="right" wrapText="1"/>
      <protection/>
    </xf>
    <xf numFmtId="3" fontId="20" fillId="0" borderId="28" xfId="0" applyNumberFormat="1" applyFont="1" applyBorder="1" applyAlignment="1" applyProtection="1">
      <alignment horizontal="right" wrapText="1"/>
      <protection/>
    </xf>
    <xf numFmtId="0" fontId="8" fillId="0" borderId="94" xfId="25" applyFont="1" applyBorder="1" applyAlignment="1" applyProtection="1">
      <alignment horizontal="left" vertical="center" wrapText="1"/>
      <protection/>
    </xf>
    <xf numFmtId="0" fontId="8" fillId="0" borderId="96" xfId="25" applyFont="1" applyBorder="1" applyAlignment="1" applyProtection="1">
      <alignment horizontal="left" vertical="center" wrapText="1"/>
      <protection/>
    </xf>
    <xf numFmtId="0" fontId="8" fillId="0" borderId="95" xfId="25" applyFont="1" applyBorder="1" applyAlignment="1" applyProtection="1">
      <alignment horizontal="left" vertical="center" wrapText="1"/>
      <protection/>
    </xf>
    <xf numFmtId="0" fontId="8" fillId="0" borderId="97" xfId="25" applyFont="1" applyBorder="1" applyAlignment="1" applyProtection="1">
      <alignment horizontal="left" vertical="center" wrapText="1"/>
      <protection/>
    </xf>
    <xf numFmtId="3" fontId="16" fillId="0" borderId="30" xfId="0" applyNumberFormat="1" applyFont="1" applyBorder="1" applyAlignment="1" applyProtection="1">
      <alignment horizontal="right" wrapText="1"/>
      <protection/>
    </xf>
    <xf numFmtId="3" fontId="16" fillId="0" borderId="98" xfId="0" applyNumberFormat="1" applyFont="1" applyBorder="1" applyAlignment="1" applyProtection="1">
      <alignment horizontal="right" wrapText="1"/>
      <protection/>
    </xf>
    <xf numFmtId="3" fontId="20" fillId="0" borderId="94" xfId="0" applyNumberFormat="1" applyFont="1" applyBorder="1" applyAlignment="1" applyProtection="1">
      <alignment horizontal="right" wrapText="1"/>
      <protection/>
    </xf>
    <xf numFmtId="3" fontId="20" fillId="0" borderId="32" xfId="0" applyNumberFormat="1" applyFont="1" applyBorder="1" applyAlignment="1" applyProtection="1">
      <alignment horizontal="right" wrapText="1"/>
      <protection/>
    </xf>
    <xf numFmtId="3" fontId="20" fillId="0" borderId="96" xfId="0" applyNumberFormat="1" applyFont="1" applyBorder="1" applyAlignment="1" applyProtection="1">
      <alignment horizontal="right" wrapText="1"/>
      <protection/>
    </xf>
    <xf numFmtId="3" fontId="16" fillId="0" borderId="32" xfId="0" applyNumberFormat="1" applyFont="1" applyBorder="1" applyAlignment="1" applyProtection="1">
      <alignment horizontal="right" wrapText="1"/>
      <protection/>
    </xf>
    <xf numFmtId="3" fontId="16" fillId="0" borderId="96" xfId="0" applyNumberFormat="1" applyFont="1" applyBorder="1" applyAlignment="1" applyProtection="1">
      <alignment horizontal="right" wrapText="1"/>
      <protection/>
    </xf>
    <xf numFmtId="3" fontId="20" fillId="0" borderId="95" xfId="0" applyNumberFormat="1" applyFont="1" applyBorder="1" applyAlignment="1" applyProtection="1">
      <alignment horizontal="right" wrapText="1"/>
      <protection/>
    </xf>
    <xf numFmtId="3" fontId="20" fillId="0" borderId="34" xfId="0" applyNumberFormat="1" applyFont="1" applyBorder="1" applyAlignment="1" applyProtection="1">
      <alignment horizontal="right" wrapText="1"/>
      <protection/>
    </xf>
    <xf numFmtId="3" fontId="20" fillId="0" borderId="97" xfId="0" applyNumberFormat="1" applyFont="1" applyBorder="1" applyAlignment="1" applyProtection="1">
      <alignment horizontal="right" wrapText="1"/>
      <protection/>
    </xf>
    <xf numFmtId="0" fontId="8" fillId="0" borderId="99" xfId="25" applyFont="1" applyBorder="1" applyAlignment="1" applyProtection="1">
      <alignment horizontal="left" vertical="center" wrapText="1"/>
      <protection/>
    </xf>
    <xf numFmtId="0" fontId="8" fillId="0" borderId="100" xfId="25" applyFont="1" applyBorder="1" applyAlignment="1" applyProtection="1">
      <alignment horizontal="left" vertical="center" wrapText="1"/>
      <protection/>
    </xf>
    <xf numFmtId="3" fontId="16" fillId="0" borderId="101" xfId="0" applyNumberFormat="1" applyFont="1" applyBorder="1" applyAlignment="1" applyProtection="1">
      <alignment horizontal="right" wrapText="1"/>
      <protection/>
    </xf>
    <xf numFmtId="3" fontId="16" fillId="0" borderId="102" xfId="0" applyNumberFormat="1" applyFont="1" applyBorder="1" applyAlignment="1" applyProtection="1">
      <alignment horizontal="right" wrapText="1"/>
      <protection/>
    </xf>
    <xf numFmtId="3" fontId="20" fillId="0" borderId="85" xfId="0" applyNumberFormat="1" applyFont="1" applyBorder="1" applyAlignment="1" applyProtection="1">
      <alignment horizontal="right" wrapText="1"/>
      <protection/>
    </xf>
    <xf numFmtId="3" fontId="20" fillId="0" borderId="99" xfId="0" applyNumberFormat="1" applyFont="1" applyBorder="1" applyAlignment="1" applyProtection="1">
      <alignment horizontal="right" wrapText="1"/>
      <protection/>
    </xf>
    <xf numFmtId="3" fontId="16" fillId="0" borderId="85" xfId="0" applyNumberFormat="1" applyFont="1" applyBorder="1" applyAlignment="1" applyProtection="1">
      <alignment horizontal="right" wrapText="1"/>
      <protection/>
    </xf>
    <xf numFmtId="3" fontId="16" fillId="0" borderId="99" xfId="0" applyNumberFormat="1" applyFont="1" applyBorder="1" applyAlignment="1" applyProtection="1">
      <alignment horizontal="right" wrapText="1"/>
      <protection/>
    </xf>
    <xf numFmtId="3" fontId="20" fillId="0" borderId="88" xfId="0" applyNumberFormat="1" applyFont="1" applyBorder="1" applyAlignment="1" applyProtection="1">
      <alignment horizontal="right" wrapText="1"/>
      <protection/>
    </xf>
    <xf numFmtId="3" fontId="20" fillId="0" borderId="100" xfId="0" applyNumberFormat="1" applyFont="1" applyBorder="1" applyAlignment="1" applyProtection="1">
      <alignment horizontal="right" wrapText="1"/>
      <protection/>
    </xf>
    <xf numFmtId="3" fontId="16" fillId="0" borderId="91" xfId="0" applyNumberFormat="1" applyFont="1" applyBorder="1" applyAlignment="1" applyProtection="1">
      <alignment horizontal="right" wrapText="1"/>
      <protection locked="0"/>
    </xf>
    <xf numFmtId="3" fontId="16" fillId="0" borderId="30" xfId="0" applyNumberFormat="1" applyFont="1" applyBorder="1" applyAlignment="1" applyProtection="1">
      <alignment horizontal="right" wrapText="1"/>
      <protection locked="0"/>
    </xf>
    <xf numFmtId="3" fontId="16" fillId="0" borderId="92" xfId="0" applyNumberFormat="1" applyFont="1" applyBorder="1" applyAlignment="1" applyProtection="1">
      <alignment horizontal="right" wrapText="1"/>
      <protection locked="0"/>
    </xf>
    <xf numFmtId="3" fontId="16" fillId="0" borderId="98" xfId="0" applyNumberFormat="1" applyFont="1" applyBorder="1" applyAlignment="1" applyProtection="1">
      <alignment horizontal="right" wrapText="1"/>
      <protection locked="0"/>
    </xf>
    <xf numFmtId="3" fontId="16" fillId="0" borderId="94" xfId="0" applyNumberFormat="1" applyFont="1" applyBorder="1" applyAlignment="1" applyProtection="1">
      <alignment horizontal="right" wrapText="1"/>
      <protection locked="0"/>
    </xf>
    <xf numFmtId="3" fontId="16" fillId="0" borderId="32" xfId="0" applyNumberFormat="1" applyFont="1" applyBorder="1" applyAlignment="1" applyProtection="1">
      <alignment horizontal="right" wrapText="1"/>
      <protection locked="0"/>
    </xf>
    <xf numFmtId="3" fontId="16" fillId="0" borderId="87" xfId="0" applyNumberFormat="1" applyFont="1" applyBorder="1" applyAlignment="1" applyProtection="1">
      <alignment horizontal="right" wrapText="1"/>
      <protection locked="0"/>
    </xf>
    <xf numFmtId="3" fontId="16" fillId="0" borderId="96" xfId="0" applyNumberFormat="1" applyFont="1" applyBorder="1" applyAlignment="1" applyProtection="1">
      <alignment horizontal="right" wrapText="1"/>
      <protection locked="0"/>
    </xf>
    <xf numFmtId="3" fontId="20" fillId="0" borderId="87" xfId="0" applyNumberFormat="1" applyFont="1" applyBorder="1" applyAlignment="1" applyProtection="1">
      <alignment horizontal="right" wrapText="1"/>
      <protection locked="0"/>
    </xf>
    <xf numFmtId="3" fontId="16" fillId="0" borderId="95" xfId="0" applyNumberFormat="1" applyFont="1" applyBorder="1" applyAlignment="1" applyProtection="1">
      <alignment horizontal="right" wrapText="1"/>
      <protection locked="0"/>
    </xf>
    <xf numFmtId="3" fontId="16" fillId="0" borderId="34" xfId="0" applyNumberFormat="1" applyFont="1" applyBorder="1" applyAlignment="1" applyProtection="1">
      <alignment horizontal="right" wrapText="1"/>
      <protection locked="0"/>
    </xf>
    <xf numFmtId="3" fontId="16" fillId="0" borderId="90" xfId="0" applyNumberFormat="1" applyFont="1" applyBorder="1" applyAlignment="1" applyProtection="1">
      <alignment horizontal="right" wrapText="1"/>
      <protection locked="0"/>
    </xf>
    <xf numFmtId="3" fontId="16" fillId="0" borderId="97" xfId="0" applyNumberFormat="1" applyFont="1" applyBorder="1" applyAlignment="1" applyProtection="1">
      <alignment horizontal="right" wrapText="1"/>
      <protection locked="0"/>
    </xf>
    <xf numFmtId="3" fontId="20" fillId="0" borderId="90" xfId="0" applyNumberFormat="1" applyFont="1" applyBorder="1" applyAlignment="1" applyProtection="1">
      <alignment horizontal="right" wrapText="1"/>
      <protection locked="0"/>
    </xf>
    <xf numFmtId="3" fontId="20" fillId="0" borderId="94" xfId="0" applyNumberFormat="1" applyFont="1" applyBorder="1" applyAlignment="1" applyProtection="1">
      <alignment horizontal="right" wrapText="1"/>
      <protection locked="0"/>
    </xf>
    <xf numFmtId="3" fontId="20" fillId="0" borderId="32" xfId="0" applyNumberFormat="1" applyFont="1" applyBorder="1" applyAlignment="1" applyProtection="1">
      <alignment horizontal="right" wrapText="1"/>
      <protection locked="0"/>
    </xf>
    <xf numFmtId="3" fontId="20" fillId="0" borderId="96" xfId="0" applyNumberFormat="1" applyFont="1" applyBorder="1" applyAlignment="1" applyProtection="1">
      <alignment horizontal="right" wrapText="1"/>
      <protection locked="0"/>
    </xf>
    <xf numFmtId="3" fontId="20" fillId="0" borderId="95" xfId="0" applyNumberFormat="1" applyFont="1" applyBorder="1" applyAlignment="1" applyProtection="1">
      <alignment horizontal="right" wrapText="1"/>
      <protection locked="0"/>
    </xf>
    <xf numFmtId="3" fontId="20" fillId="0" borderId="34" xfId="0" applyNumberFormat="1" applyFont="1" applyBorder="1" applyAlignment="1" applyProtection="1">
      <alignment horizontal="right" wrapText="1"/>
      <protection locked="0"/>
    </xf>
    <xf numFmtId="3" fontId="20" fillId="0" borderId="97" xfId="0" applyNumberFormat="1" applyFont="1" applyBorder="1" applyAlignment="1" applyProtection="1">
      <alignment horizontal="right" wrapText="1"/>
      <protection locked="0"/>
    </xf>
    <xf numFmtId="3" fontId="16" fillId="0" borderId="101" xfId="0" applyNumberFormat="1" applyFont="1" applyBorder="1" applyAlignment="1" applyProtection="1">
      <alignment horizontal="right" wrapText="1"/>
      <protection locked="0"/>
    </xf>
    <xf numFmtId="3" fontId="16" fillId="0" borderId="102" xfId="0" applyNumberFormat="1" applyFont="1" applyBorder="1" applyAlignment="1" applyProtection="1">
      <alignment horizontal="right" wrapText="1"/>
      <protection locked="0"/>
    </xf>
    <xf numFmtId="3" fontId="20" fillId="0" borderId="85" xfId="0" applyNumberFormat="1" applyFont="1" applyBorder="1" applyAlignment="1" applyProtection="1">
      <alignment horizontal="right" wrapText="1"/>
      <protection locked="0"/>
    </xf>
    <xf numFmtId="3" fontId="20" fillId="0" borderId="99" xfId="0" applyNumberFormat="1" applyFont="1" applyBorder="1" applyAlignment="1" applyProtection="1">
      <alignment horizontal="right" wrapText="1"/>
      <protection locked="0"/>
    </xf>
    <xf numFmtId="3" fontId="16" fillId="0" borderId="85" xfId="0" applyNumberFormat="1" applyFont="1" applyBorder="1" applyAlignment="1" applyProtection="1">
      <alignment horizontal="right" wrapText="1"/>
      <protection locked="0"/>
    </xf>
    <xf numFmtId="3" fontId="16" fillId="0" borderId="99" xfId="0" applyNumberFormat="1" applyFont="1" applyBorder="1" applyAlignment="1" applyProtection="1">
      <alignment horizontal="right" wrapText="1"/>
      <protection locked="0"/>
    </xf>
    <xf numFmtId="3" fontId="20" fillId="0" borderId="88" xfId="0" applyNumberFormat="1" applyFont="1" applyBorder="1" applyAlignment="1" applyProtection="1">
      <alignment horizontal="right" wrapText="1"/>
      <protection locked="0"/>
    </xf>
    <xf numFmtId="3" fontId="20" fillId="0" borderId="100" xfId="0" applyNumberFormat="1" applyFont="1" applyBorder="1" applyAlignment="1" applyProtection="1">
      <alignment horizontal="right" wrapText="1"/>
      <protection locked="0"/>
    </xf>
    <xf numFmtId="0" fontId="8" fillId="0" borderId="103" xfId="25" applyFont="1" applyBorder="1" applyAlignment="1" applyProtection="1">
      <alignment horizontal="left" vertical="center" wrapText="1"/>
      <protection/>
    </xf>
    <xf numFmtId="0" fontId="8" fillId="0" borderId="104" xfId="25" applyFont="1" applyBorder="1" applyAlignment="1" applyProtection="1">
      <alignment horizontal="left" vertical="center" wrapText="1"/>
      <protection/>
    </xf>
    <xf numFmtId="3" fontId="20" fillId="0" borderId="91" xfId="0" applyNumberFormat="1" applyFont="1" applyBorder="1" applyAlignment="1" applyProtection="1">
      <alignment horizontal="right" wrapText="1"/>
      <protection locked="0"/>
    </xf>
    <xf numFmtId="3" fontId="20" fillId="0" borderId="30" xfId="0" applyNumberFormat="1" applyFont="1" applyBorder="1" applyAlignment="1" applyProtection="1">
      <alignment horizontal="right" wrapText="1"/>
      <protection locked="0"/>
    </xf>
    <xf numFmtId="3" fontId="20" fillId="0" borderId="92" xfId="0" applyNumberFormat="1" applyFont="1" applyBorder="1" applyAlignment="1" applyProtection="1">
      <alignment horizontal="right" wrapText="1"/>
      <protection locked="0"/>
    </xf>
    <xf numFmtId="3" fontId="20" fillId="0" borderId="98" xfId="0" applyNumberFormat="1" applyFont="1" applyBorder="1" applyAlignment="1" applyProtection="1">
      <alignment horizontal="right" wrapText="1"/>
      <protection locked="0"/>
    </xf>
    <xf numFmtId="3" fontId="20" fillId="0" borderId="101" xfId="0" applyNumberFormat="1" applyFont="1" applyBorder="1" applyAlignment="1" applyProtection="1">
      <alignment horizontal="right" wrapText="1"/>
      <protection locked="0"/>
    </xf>
    <xf numFmtId="3" fontId="20" fillId="0" borderId="102" xfId="0" applyNumberFormat="1" applyFont="1" applyBorder="1" applyAlignment="1" applyProtection="1">
      <alignment horizontal="right" wrapText="1"/>
      <protection locked="0"/>
    </xf>
    <xf numFmtId="0" fontId="11" fillId="0" borderId="65" xfId="25" applyFont="1" applyBorder="1" applyAlignment="1" applyProtection="1">
      <alignment horizontal="left" vertical="center" wrapText="1"/>
      <protection/>
    </xf>
    <xf numFmtId="3" fontId="16" fillId="0" borderId="91" xfId="0" applyNumberFormat="1" applyFont="1" applyBorder="1" applyAlignment="1" applyProtection="1">
      <alignment horizontal="right"/>
      <protection locked="0"/>
    </xf>
    <xf numFmtId="3" fontId="16" fillId="0" borderId="92" xfId="0" applyNumberFormat="1" applyFont="1" applyBorder="1" applyAlignment="1" applyProtection="1">
      <alignment horizontal="right"/>
      <protection locked="0"/>
    </xf>
    <xf numFmtId="3" fontId="16" fillId="0" borderId="98" xfId="0" applyNumberFormat="1" applyFont="1" applyBorder="1" applyAlignment="1" applyProtection="1">
      <alignment horizontal="right"/>
      <protection locked="0"/>
    </xf>
    <xf numFmtId="3" fontId="16" fillId="0" borderId="94" xfId="0" applyNumberFormat="1" applyFont="1" applyBorder="1" applyAlignment="1" applyProtection="1">
      <alignment horizontal="right"/>
      <protection locked="0"/>
    </xf>
    <xf numFmtId="3" fontId="16" fillId="0" borderId="87" xfId="0" applyNumberFormat="1" applyFont="1" applyBorder="1" applyAlignment="1" applyProtection="1">
      <alignment horizontal="right"/>
      <protection locked="0"/>
    </xf>
    <xf numFmtId="3" fontId="16" fillId="0" borderId="96" xfId="0" applyNumberFormat="1" applyFont="1" applyBorder="1" applyAlignment="1" applyProtection="1">
      <alignment horizontal="right"/>
      <protection locked="0"/>
    </xf>
    <xf numFmtId="3" fontId="20" fillId="0" borderId="87" xfId="0" applyNumberFormat="1" applyFont="1" applyBorder="1" applyAlignment="1" applyProtection="1">
      <alignment horizontal="right"/>
      <protection locked="0"/>
    </xf>
    <xf numFmtId="3" fontId="20" fillId="0" borderId="27" xfId="0" applyNumberFormat="1" applyFont="1" applyBorder="1" applyAlignment="1" applyProtection="1">
      <alignment horizontal="right"/>
      <protection locked="0"/>
    </xf>
    <xf numFmtId="3" fontId="16" fillId="0" borderId="95" xfId="0" applyNumberFormat="1" applyFont="1" applyBorder="1" applyAlignment="1" applyProtection="1">
      <alignment horizontal="right"/>
      <protection locked="0"/>
    </xf>
    <xf numFmtId="3" fontId="16" fillId="0" borderId="90" xfId="0" applyNumberFormat="1" applyFont="1" applyBorder="1" applyAlignment="1" applyProtection="1">
      <alignment horizontal="right"/>
      <protection locked="0"/>
    </xf>
    <xf numFmtId="3" fontId="16" fillId="0" borderId="97" xfId="0" applyNumberFormat="1" applyFont="1" applyBorder="1" applyAlignment="1" applyProtection="1">
      <alignment horizontal="right"/>
      <protection locked="0"/>
    </xf>
    <xf numFmtId="3" fontId="20" fillId="0" borderId="90" xfId="0" applyNumberFormat="1" applyFont="1" applyBorder="1" applyAlignment="1" applyProtection="1">
      <alignment horizontal="right"/>
      <protection locked="0"/>
    </xf>
    <xf numFmtId="3" fontId="20" fillId="0" borderId="28" xfId="0" applyNumberFormat="1" applyFont="1" applyBorder="1" applyAlignment="1" applyProtection="1">
      <alignment horizontal="right"/>
      <protection locked="0"/>
    </xf>
    <xf numFmtId="3" fontId="20" fillId="0" borderId="94" xfId="0" applyNumberFormat="1" applyFont="1" applyBorder="1" applyAlignment="1" applyProtection="1">
      <alignment horizontal="right"/>
      <protection locked="0"/>
    </xf>
    <xf numFmtId="3" fontId="20" fillId="0" borderId="32" xfId="0" applyNumberFormat="1" applyFont="1" applyBorder="1" applyAlignment="1" applyProtection="1">
      <alignment horizontal="right"/>
      <protection locked="0"/>
    </xf>
    <xf numFmtId="3" fontId="20" fillId="0" borderId="96" xfId="0" applyNumberFormat="1" applyFont="1" applyBorder="1" applyAlignment="1" applyProtection="1">
      <alignment horizontal="right"/>
      <protection locked="0"/>
    </xf>
    <xf numFmtId="3" fontId="20" fillId="0" borderId="95" xfId="0" applyNumberFormat="1" applyFont="1" applyBorder="1" applyAlignment="1" applyProtection="1">
      <alignment horizontal="right"/>
      <protection locked="0"/>
    </xf>
    <xf numFmtId="3" fontId="20" fillId="0" borderId="34" xfId="0" applyNumberFormat="1" applyFont="1" applyBorder="1" applyAlignment="1" applyProtection="1">
      <alignment horizontal="right"/>
      <protection locked="0"/>
    </xf>
    <xf numFmtId="3" fontId="20" fillId="0" borderId="97" xfId="0" applyNumberFormat="1" applyFont="1" applyBorder="1" applyAlignment="1" applyProtection="1">
      <alignment horizontal="right"/>
      <protection locked="0"/>
    </xf>
    <xf numFmtId="3" fontId="16" fillId="0" borderId="101" xfId="0" applyNumberFormat="1" applyFont="1" applyBorder="1" applyAlignment="1" applyProtection="1">
      <alignment horizontal="right"/>
      <protection locked="0"/>
    </xf>
    <xf numFmtId="3" fontId="16" fillId="0" borderId="102" xfId="0" applyNumberFormat="1" applyFont="1" applyBorder="1" applyAlignment="1" applyProtection="1">
      <alignment horizontal="right"/>
      <protection locked="0"/>
    </xf>
    <xf numFmtId="3" fontId="20" fillId="0" borderId="85" xfId="0" applyNumberFormat="1" applyFont="1" applyBorder="1" applyAlignment="1" applyProtection="1">
      <alignment horizontal="right"/>
      <protection locked="0"/>
    </xf>
    <xf numFmtId="3" fontId="20" fillId="0" borderId="99" xfId="0" applyNumberFormat="1" applyFont="1" applyBorder="1" applyAlignment="1" applyProtection="1">
      <alignment horizontal="right"/>
      <protection locked="0"/>
    </xf>
    <xf numFmtId="3" fontId="16" fillId="0" borderId="85" xfId="0" applyNumberFormat="1" applyFont="1" applyBorder="1" applyAlignment="1" applyProtection="1">
      <alignment horizontal="right"/>
      <protection locked="0"/>
    </xf>
    <xf numFmtId="3" fontId="16" fillId="0" borderId="99" xfId="0" applyNumberFormat="1" applyFont="1" applyBorder="1" applyAlignment="1" applyProtection="1">
      <alignment horizontal="right"/>
      <protection locked="0"/>
    </xf>
    <xf numFmtId="3" fontId="20" fillId="0" borderId="88" xfId="0" applyNumberFormat="1" applyFont="1" applyBorder="1" applyAlignment="1" applyProtection="1">
      <alignment horizontal="right"/>
      <protection locked="0"/>
    </xf>
    <xf numFmtId="3" fontId="20" fillId="0" borderId="100" xfId="0" applyNumberFormat="1" applyFont="1" applyBorder="1" applyAlignment="1" applyProtection="1">
      <alignment horizontal="right"/>
      <protection locked="0"/>
    </xf>
    <xf numFmtId="0" fontId="8" fillId="0" borderId="69" xfId="25" applyFont="1" applyBorder="1" applyAlignment="1" applyProtection="1">
      <alignment horizontal="left" vertical="center" wrapText="1"/>
      <protection/>
    </xf>
    <xf numFmtId="0" fontId="8" fillId="0" borderId="70" xfId="25" applyFont="1" applyBorder="1" applyAlignment="1" applyProtection="1">
      <alignment horizontal="left" vertical="center" wrapText="1"/>
      <protection/>
    </xf>
    <xf numFmtId="0" fontId="8" fillId="0" borderId="105" xfId="25" applyFont="1" applyBorder="1" applyAlignment="1" applyProtection="1">
      <alignment horizontal="left" vertical="center" wrapText="1"/>
      <protection/>
    </xf>
    <xf numFmtId="0" fontId="8" fillId="0" borderId="33" xfId="25" applyFont="1" applyBorder="1" applyAlignment="1" applyProtection="1">
      <alignment horizontal="left" vertical="center" wrapText="1"/>
      <protection/>
    </xf>
    <xf numFmtId="0" fontId="8" fillId="0" borderId="106" xfId="25" applyFont="1" applyBorder="1" applyAlignment="1" applyProtection="1">
      <alignment horizontal="left" vertical="center" wrapText="1"/>
      <protection/>
    </xf>
    <xf numFmtId="3" fontId="16" fillId="0" borderId="13" xfId="0" applyNumberFormat="1" applyFont="1" applyBorder="1" applyAlignment="1" applyProtection="1">
      <alignment horizontal="right"/>
      <protection locked="0"/>
    </xf>
    <xf numFmtId="3" fontId="16" fillId="0" borderId="93" xfId="0" applyNumberFormat="1" applyFont="1" applyBorder="1" applyAlignment="1" applyProtection="1">
      <alignment horizontal="right"/>
      <protection locked="0"/>
    </xf>
    <xf numFmtId="3" fontId="16" fillId="0" borderId="60" xfId="0" applyNumberFormat="1" applyFont="1" applyBorder="1" applyAlignment="1" applyProtection="1">
      <alignment horizontal="right"/>
      <protection locked="0"/>
    </xf>
    <xf numFmtId="3" fontId="16" fillId="0" borderId="86" xfId="0" applyNumberFormat="1" applyFont="1" applyBorder="1" applyAlignment="1" applyProtection="1">
      <alignment horizontal="right"/>
      <protection locked="0"/>
    </xf>
    <xf numFmtId="3" fontId="16" fillId="0" borderId="61" xfId="0" applyNumberFormat="1" applyFont="1" applyBorder="1" applyAlignment="1" applyProtection="1">
      <alignment horizontal="right"/>
      <protection locked="0"/>
    </xf>
    <xf numFmtId="3" fontId="16" fillId="0" borderId="89" xfId="0" applyNumberFormat="1" applyFont="1" applyBorder="1" applyAlignment="1" applyProtection="1">
      <alignment horizontal="right"/>
      <protection locked="0"/>
    </xf>
    <xf numFmtId="0" fontId="8" fillId="0" borderId="107" xfId="25" applyFont="1" applyBorder="1" applyAlignment="1" applyProtection="1">
      <alignment horizontal="left" vertical="center" wrapText="1"/>
      <protection/>
    </xf>
    <xf numFmtId="0" fontId="8" fillId="0" borderId="29" xfId="25" applyFont="1" applyBorder="1" applyAlignment="1" applyProtection="1">
      <alignment horizontal="left" vertical="center" wrapText="1"/>
      <protection/>
    </xf>
    <xf numFmtId="3" fontId="16" fillId="0" borderId="91" xfId="0" applyNumberFormat="1" applyFont="1" applyBorder="1" applyProtection="1">
      <protection locked="0"/>
    </xf>
    <xf numFmtId="3" fontId="16" fillId="0" borderId="30" xfId="0" applyNumberFormat="1" applyFont="1" applyBorder="1" applyProtection="1">
      <protection locked="0"/>
    </xf>
    <xf numFmtId="3" fontId="16" fillId="0" borderId="92" xfId="0" applyNumberFormat="1" applyFont="1" applyBorder="1" applyProtection="1">
      <protection locked="0"/>
    </xf>
    <xf numFmtId="3" fontId="16" fillId="0" borderId="98" xfId="0" applyNumberFormat="1" applyFont="1" applyBorder="1" applyProtection="1">
      <protection locked="0"/>
    </xf>
    <xf numFmtId="3" fontId="16" fillId="0" borderId="94" xfId="0" applyNumberFormat="1" applyFont="1" applyBorder="1" applyProtection="1">
      <protection locked="0"/>
    </xf>
    <xf numFmtId="3" fontId="16" fillId="0" borderId="32" xfId="0" applyNumberFormat="1" applyFont="1" applyBorder="1" applyProtection="1">
      <protection locked="0"/>
    </xf>
    <xf numFmtId="3" fontId="16" fillId="0" borderId="87" xfId="0" applyNumberFormat="1" applyFont="1" applyBorder="1" applyProtection="1">
      <protection locked="0"/>
    </xf>
    <xf numFmtId="3" fontId="16" fillId="0" borderId="96" xfId="0" applyNumberFormat="1" applyFont="1" applyBorder="1" applyProtection="1">
      <protection locked="0"/>
    </xf>
    <xf numFmtId="3" fontId="20" fillId="0" borderId="87" xfId="0" applyNumberFormat="1" applyFont="1" applyBorder="1" applyProtection="1">
      <protection locked="0"/>
    </xf>
    <xf numFmtId="3" fontId="20" fillId="0" borderId="27" xfId="0" applyNumberFormat="1" applyFont="1" applyBorder="1" applyProtection="1">
      <protection locked="0"/>
    </xf>
    <xf numFmtId="3" fontId="16" fillId="0" borderId="95" xfId="0" applyNumberFormat="1" applyFont="1" applyBorder="1" applyProtection="1">
      <protection locked="0"/>
    </xf>
    <xf numFmtId="3" fontId="16" fillId="0" borderId="34" xfId="0" applyNumberFormat="1" applyFont="1" applyBorder="1" applyProtection="1">
      <protection locked="0"/>
    </xf>
    <xf numFmtId="3" fontId="16" fillId="0" borderId="90" xfId="0" applyNumberFormat="1" applyFont="1" applyBorder="1" applyProtection="1">
      <protection locked="0"/>
    </xf>
    <xf numFmtId="3" fontId="16" fillId="0" borderId="97" xfId="0" applyNumberFormat="1" applyFont="1" applyBorder="1" applyProtection="1">
      <protection locked="0"/>
    </xf>
    <xf numFmtId="3" fontId="20" fillId="0" borderId="90" xfId="0" applyNumberFormat="1" applyFont="1" applyBorder="1" applyProtection="1">
      <protection locked="0"/>
    </xf>
    <xf numFmtId="3" fontId="20" fillId="0" borderId="28" xfId="0" applyNumberFormat="1" applyFont="1" applyBorder="1" applyProtection="1">
      <protection locked="0"/>
    </xf>
    <xf numFmtId="3" fontId="20" fillId="0" borderId="94" xfId="0" applyNumberFormat="1" applyFont="1" applyBorder="1" applyProtection="1">
      <protection locked="0"/>
    </xf>
    <xf numFmtId="3" fontId="20" fillId="0" borderId="32" xfId="0" applyNumberFormat="1" applyFont="1" applyBorder="1" applyProtection="1">
      <protection locked="0"/>
    </xf>
    <xf numFmtId="3" fontId="20" fillId="0" borderId="96" xfId="0" applyNumberFormat="1" applyFont="1" applyBorder="1" applyProtection="1">
      <protection locked="0"/>
    </xf>
    <xf numFmtId="3" fontId="20" fillId="0" borderId="95" xfId="0" applyNumberFormat="1" applyFont="1" applyBorder="1" applyProtection="1">
      <protection locked="0"/>
    </xf>
    <xf numFmtId="3" fontId="20" fillId="0" borderId="34" xfId="0" applyNumberFormat="1" applyFont="1" applyBorder="1" applyProtection="1">
      <protection locked="0"/>
    </xf>
    <xf numFmtId="3" fontId="20" fillId="0" borderId="97" xfId="0" applyNumberFormat="1" applyFont="1" applyBorder="1" applyProtection="1">
      <protection locked="0"/>
    </xf>
    <xf numFmtId="3" fontId="16" fillId="0" borderId="101" xfId="0" applyNumberFormat="1" applyFont="1" applyBorder="1" applyProtection="1">
      <protection locked="0"/>
    </xf>
    <xf numFmtId="3" fontId="16" fillId="0" borderId="102" xfId="0" applyNumberFormat="1" applyFont="1" applyBorder="1" applyProtection="1">
      <protection locked="0"/>
    </xf>
    <xf numFmtId="3" fontId="20" fillId="0" borderId="85" xfId="0" applyNumberFormat="1" applyFont="1" applyBorder="1" applyProtection="1">
      <protection locked="0"/>
    </xf>
    <xf numFmtId="3" fontId="20" fillId="0" borderId="99" xfId="0" applyNumberFormat="1" applyFont="1" applyBorder="1" applyProtection="1">
      <protection locked="0"/>
    </xf>
    <xf numFmtId="3" fontId="16" fillId="0" borderId="85" xfId="0" applyNumberFormat="1" applyFont="1" applyBorder="1" applyProtection="1">
      <protection locked="0"/>
    </xf>
    <xf numFmtId="3" fontId="16" fillId="0" borderId="99" xfId="0" applyNumberFormat="1" applyFont="1" applyBorder="1" applyProtection="1">
      <protection locked="0"/>
    </xf>
    <xf numFmtId="3" fontId="20" fillId="0" borderId="88" xfId="0" applyNumberFormat="1" applyFont="1" applyBorder="1" applyProtection="1">
      <protection locked="0"/>
    </xf>
    <xf numFmtId="3" fontId="20" fillId="0" borderId="100" xfId="0" applyNumberFormat="1" applyFont="1" applyBorder="1" applyProtection="1">
      <protection locked="0"/>
    </xf>
    <xf numFmtId="0" fontId="8" fillId="0" borderId="108" xfId="25" applyFont="1" applyBorder="1" applyAlignment="1" applyProtection="1">
      <alignment horizontal="left" vertical="center" wrapText="1"/>
      <protection/>
    </xf>
    <xf numFmtId="0" fontId="8" fillId="0" borderId="79" xfId="25" applyFont="1" applyBorder="1" applyAlignment="1" applyProtection="1">
      <alignment horizontal="left" vertical="center" wrapText="1"/>
      <protection/>
    </xf>
    <xf numFmtId="3" fontId="6" fillId="0" borderId="91" xfId="0" applyNumberFormat="1" applyFont="1" applyBorder="1" applyProtection="1">
      <protection locked="0"/>
    </xf>
    <xf numFmtId="3" fontId="6" fillId="0" borderId="30" xfId="0" applyNumberFormat="1" applyFont="1" applyBorder="1" applyProtection="1">
      <protection locked="0"/>
    </xf>
    <xf numFmtId="3" fontId="6" fillId="0" borderId="92" xfId="0" applyNumberFormat="1" applyFont="1" applyBorder="1" applyProtection="1">
      <protection locked="0"/>
    </xf>
    <xf numFmtId="3" fontId="6" fillId="0" borderId="98" xfId="0" applyNumberFormat="1" applyFont="1" applyBorder="1" applyProtection="1">
      <protection locked="0"/>
    </xf>
    <xf numFmtId="3" fontId="6" fillId="0" borderId="94" xfId="0" applyNumberFormat="1" applyFont="1" applyBorder="1" applyProtection="1">
      <protection locked="0"/>
    </xf>
    <xf numFmtId="3" fontId="6" fillId="0" borderId="32" xfId="0" applyNumberFormat="1" applyFont="1" applyBorder="1" applyProtection="1">
      <protection locked="0"/>
    </xf>
    <xf numFmtId="3" fontId="6" fillId="0" borderId="87" xfId="0" applyNumberFormat="1" applyFont="1" applyBorder="1" applyProtection="1">
      <protection locked="0"/>
    </xf>
    <xf numFmtId="3" fontId="6" fillId="0" borderId="96" xfId="0" applyNumberFormat="1" applyFont="1" applyBorder="1" applyProtection="1">
      <protection locked="0"/>
    </xf>
    <xf numFmtId="3" fontId="15" fillId="0" borderId="87" xfId="0" applyNumberFormat="1" applyFont="1" applyBorder="1" applyProtection="1">
      <protection locked="0"/>
    </xf>
    <xf numFmtId="3" fontId="15" fillId="0" borderId="27" xfId="0" applyNumberFormat="1" applyFont="1" applyBorder="1" applyProtection="1">
      <protection locked="0"/>
    </xf>
    <xf numFmtId="3" fontId="6" fillId="0" borderId="95" xfId="0" applyNumberFormat="1" applyFont="1" applyBorder="1" applyProtection="1">
      <protection locked="0"/>
    </xf>
    <xf numFmtId="3" fontId="6" fillId="0" borderId="34" xfId="0" applyNumberFormat="1" applyFont="1" applyBorder="1" applyProtection="1">
      <protection locked="0"/>
    </xf>
    <xf numFmtId="3" fontId="6" fillId="0" borderId="90" xfId="0" applyNumberFormat="1" applyFont="1" applyBorder="1" applyProtection="1">
      <protection locked="0"/>
    </xf>
    <xf numFmtId="3" fontId="6" fillId="0" borderId="97" xfId="0" applyNumberFormat="1" applyFont="1" applyBorder="1" applyProtection="1">
      <protection locked="0"/>
    </xf>
    <xf numFmtId="3" fontId="15" fillId="0" borderId="90" xfId="0" applyNumberFormat="1" applyFont="1" applyBorder="1" applyProtection="1">
      <protection locked="0"/>
    </xf>
    <xf numFmtId="3" fontId="15" fillId="0" borderId="28" xfId="0" applyNumberFormat="1" applyFont="1" applyBorder="1" applyProtection="1">
      <protection locked="0"/>
    </xf>
    <xf numFmtId="3" fontId="15" fillId="0" borderId="94" xfId="0" applyNumberFormat="1" applyFont="1" applyBorder="1" applyProtection="1">
      <protection locked="0"/>
    </xf>
    <xf numFmtId="3" fontId="15" fillId="0" borderId="32" xfId="0" applyNumberFormat="1" applyFont="1" applyBorder="1" applyProtection="1">
      <protection locked="0"/>
    </xf>
    <xf numFmtId="3" fontId="15" fillId="0" borderId="96" xfId="0" applyNumberFormat="1" applyFont="1" applyBorder="1" applyProtection="1">
      <protection locked="0"/>
    </xf>
    <xf numFmtId="3" fontId="15" fillId="0" borderId="95" xfId="0" applyNumberFormat="1" applyFont="1" applyBorder="1" applyProtection="1">
      <protection locked="0"/>
    </xf>
    <xf numFmtId="3" fontId="15" fillId="0" borderId="34" xfId="0" applyNumberFormat="1" applyFont="1" applyBorder="1" applyProtection="1">
      <protection locked="0"/>
    </xf>
    <xf numFmtId="3" fontId="15" fillId="0" borderId="97" xfId="0" applyNumberFormat="1" applyFont="1" applyBorder="1" applyProtection="1">
      <protection locked="0"/>
    </xf>
  </cellXfs>
  <cellStyles count="12">
    <cellStyle name="Normal" xfId="0"/>
    <cellStyle name="Percent" xfId="15"/>
    <cellStyle name="Currency" xfId="16"/>
    <cellStyle name="Currency [0]" xfId="17"/>
    <cellStyle name="Comma" xfId="18"/>
    <cellStyle name="Comma [0]" xfId="19"/>
    <cellStyle name="Normale 2" xfId="20"/>
    <cellStyle name="Migliaia" xfId="21"/>
    <cellStyle name="Normale 3" xfId="22"/>
    <cellStyle name="Normale 2 2" xfId="23"/>
    <cellStyle name="Normale 3 2" xfId="24"/>
    <cellStyle name="Normale 3 2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00"/>
  <sheetViews>
    <sheetView showGridLines="0" tabSelected="1"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20.8571428571429" style="7" customWidth="1"/>
    <col min="4" max="4" width="22" style="7" customWidth="1"/>
    <col min="5" max="5" width="20.1428571428571" style="7" customWidth="1"/>
    <col min="6" max="6" width="21.8571428571429" style="7" customWidth="1"/>
    <col min="7" max="7" width="19.8571428571429" style="7" customWidth="1"/>
    <col min="8" max="8" width="23" style="7" customWidth="1"/>
    <col min="9" max="9" width="21.7142857142857" style="7" customWidth="1"/>
    <col min="10" max="10" width="23.5714285714286" style="7" customWidth="1"/>
    <col min="11" max="16384" width="12.5714285714286" style="7" customWidth="1"/>
  </cols>
  <sheetData>
    <row r="1" spans="1:10" ht="53.45" customHeight="1">
      <c r="A1" s="6"/>
      <c r="B1" s="202" t="s">
        <v>146</v>
      </c>
      <c r="C1" s="202"/>
      <c r="D1" s="202"/>
      <c r="E1" s="202"/>
      <c r="F1" s="202"/>
      <c r="G1" s="202"/>
      <c r="H1" s="202"/>
      <c r="I1" s="202"/>
      <c r="J1" s="202"/>
    </row>
    <row r="2" spans="1:10" ht="16.5" customHeight="1">
      <c r="A2" s="6"/>
      <c r="B2" s="202"/>
      <c r="C2" s="202"/>
      <c r="D2" s="202"/>
      <c r="E2" s="202"/>
      <c r="F2" s="202"/>
      <c r="G2" s="202"/>
      <c r="H2" s="202"/>
      <c r="I2" s="202"/>
      <c r="J2" s="202"/>
    </row>
    <row r="3" spans="1:10" s="23" customFormat="1" ht="39.95" customHeight="1">
      <c r="A3" s="215" t="s">
        <v>145</v>
      </c>
      <c r="B3" s="215"/>
      <c r="C3" s="215"/>
      <c r="D3" s="215"/>
      <c r="E3" s="215"/>
      <c r="F3" s="215"/>
      <c r="G3" s="215"/>
      <c r="H3" s="215"/>
      <c r="I3" s="215"/>
      <c r="J3" s="215"/>
    </row>
    <row r="4" spans="1:10" s="23" customFormat="1" ht="30" customHeight="1">
      <c r="A4" s="215" t="s">
        <v>150</v>
      </c>
      <c r="B4" s="215"/>
      <c r="C4" s="215"/>
      <c r="D4" s="215"/>
      <c r="E4" s="215"/>
      <c r="F4" s="215"/>
      <c r="G4" s="215"/>
      <c r="H4" s="215"/>
      <c r="I4" s="215"/>
      <c r="J4" s="215"/>
    </row>
    <row r="5" spans="1:10" s="23" customFormat="1" ht="15" customHeight="1">
      <c r="A5" s="216" t="s">
        <v>164</v>
      </c>
      <c r="B5" s="216"/>
      <c r="C5" s="216"/>
      <c r="D5" s="216"/>
      <c r="E5" s="216"/>
      <c r="F5" s="216"/>
      <c r="G5" s="216"/>
      <c r="H5" s="216"/>
      <c r="I5" s="216"/>
      <c r="J5" s="216"/>
    </row>
    <row r="6" spans="1:10" s="23" customFormat="1" ht="15" customHeight="1">
      <c r="A6" s="215" t="s">
        <v>165</v>
      </c>
      <c r="B6" s="215"/>
      <c r="C6" s="215"/>
      <c r="D6" s="215"/>
      <c r="E6" s="215"/>
      <c r="F6" s="215"/>
      <c r="G6" s="215"/>
      <c r="H6" s="215"/>
      <c r="I6" s="215"/>
      <c r="J6" s="215"/>
    </row>
    <row r="7" spans="1:10" s="23" customFormat="1" ht="65.1" customHeight="1">
      <c r="A7" s="215" t="s">
        <v>153</v>
      </c>
      <c r="B7" s="215"/>
      <c r="C7" s="215"/>
      <c r="D7" s="215"/>
      <c r="E7" s="215"/>
      <c r="F7" s="215"/>
      <c r="G7" s="215"/>
      <c r="H7" s="215"/>
      <c r="I7" s="215"/>
      <c r="J7" s="215"/>
    </row>
    <row r="8" spans="1:10" s="23" customFormat="1" ht="15" customHeight="1">
      <c r="A8" s="215" t="s">
        <v>152</v>
      </c>
      <c r="B8" s="215"/>
      <c r="C8" s="215"/>
      <c r="D8" s="215"/>
      <c r="E8" s="215"/>
      <c r="F8" s="215"/>
      <c r="G8" s="215"/>
      <c r="H8" s="215"/>
      <c r="I8" s="215"/>
      <c r="J8" s="215"/>
    </row>
    <row r="9" spans="1:10" s="23" customFormat="1" ht="15" customHeight="1">
      <c r="A9" s="216" t="s">
        <v>166</v>
      </c>
      <c r="B9" s="216"/>
      <c r="C9" s="216"/>
      <c r="D9" s="216"/>
      <c r="E9" s="216"/>
      <c r="F9" s="216"/>
      <c r="G9" s="216"/>
      <c r="H9" s="216"/>
      <c r="I9" s="216"/>
      <c r="J9" s="216"/>
    </row>
    <row r="10" spans="1:10" s="10" customFormat="1" ht="18.75" customHeight="1">
      <c r="A10" s="8"/>
      <c r="B10" s="9"/>
      <c r="C10" s="9"/>
      <c r="D10" s="9"/>
      <c r="E10" s="9"/>
      <c r="F10" s="9"/>
      <c r="G10" s="9"/>
      <c r="H10" s="9"/>
      <c r="I10" s="9"/>
      <c r="J10" s="9"/>
    </row>
    <row r="11" spans="1:10" ht="15.6" customHeight="1">
      <c r="A11" s="195" t="s">
        <v>130</v>
      </c>
      <c r="B11" s="189" t="s">
        <v>131</v>
      </c>
      <c r="C11" s="199" t="s">
        <v>3</v>
      </c>
      <c r="D11" s="200"/>
      <c r="E11" s="200"/>
      <c r="F11" s="200"/>
      <c r="G11" s="200"/>
      <c r="H11" s="200"/>
      <c r="I11" s="200"/>
      <c r="J11" s="201"/>
    </row>
    <row r="12" spans="1:10" ht="33" customHeight="1">
      <c r="A12" s="196"/>
      <c r="B12" s="185"/>
      <c r="C12" s="191" t="s">
        <v>177</v>
      </c>
      <c r="D12" s="192"/>
      <c r="E12" s="203" t="s">
        <v>178</v>
      </c>
      <c r="F12" s="204"/>
      <c r="G12" s="205" t="s">
        <v>179</v>
      </c>
      <c r="H12" s="204"/>
      <c r="I12" s="205" t="s">
        <v>180</v>
      </c>
      <c r="J12" s="206"/>
    </row>
    <row r="13" spans="1:10" ht="37.5" customHeight="1">
      <c r="A13" s="197"/>
      <c r="B13" s="190"/>
      <c r="C13" s="11" t="s">
        <v>143</v>
      </c>
      <c r="D13" s="12" t="s">
        <v>181</v>
      </c>
      <c r="E13" s="13" t="s">
        <v>143</v>
      </c>
      <c r="F13" s="14" t="s">
        <v>181</v>
      </c>
      <c r="G13" s="15" t="s">
        <v>143</v>
      </c>
      <c r="H13" s="14" t="s">
        <v>181</v>
      </c>
      <c r="I13" s="15" t="s">
        <v>143</v>
      </c>
      <c r="J13" s="16" t="s">
        <v>181</v>
      </c>
    </row>
    <row r="14" spans="1:10" s="20" customFormat="1" ht="19.5" customHeight="1">
      <c r="A14" s="17"/>
      <c r="B14" s="18" t="s">
        <v>138</v>
      </c>
      <c r="C14" s="49">
        <v>1472407.12</v>
      </c>
      <c r="D14" s="50">
        <v>1556641.19</v>
      </c>
      <c r="E14" s="19"/>
      <c r="F14" s="19"/>
      <c r="G14" s="19"/>
      <c r="H14" s="19"/>
      <c r="I14" s="19"/>
      <c r="J14" s="19"/>
    </row>
    <row r="15" spans="1:10" s="23" customFormat="1" ht="16.5">
      <c r="A15" s="17"/>
      <c r="B15" s="21" t="s">
        <v>157</v>
      </c>
      <c r="C15" s="1"/>
      <c r="D15" s="50">
        <v>0</v>
      </c>
      <c r="E15" s="22"/>
      <c r="F15" s="22"/>
      <c r="G15" s="22"/>
      <c r="H15" s="22"/>
      <c r="I15" s="22"/>
      <c r="J15" s="22"/>
    </row>
    <row r="16" spans="1:10" s="23" customFormat="1" ht="16.5">
      <c r="A16" s="17"/>
      <c r="B16" s="24"/>
      <c r="C16" s="25"/>
      <c r="D16" s="25"/>
      <c r="E16" s="26"/>
      <c r="F16" s="26"/>
      <c r="G16" s="26"/>
      <c r="H16" s="26"/>
      <c r="I16" s="26"/>
      <c r="J16" s="26"/>
    </row>
    <row r="17" spans="1:10" s="23" customFormat="1" ht="15.75">
      <c r="A17" s="27" t="s">
        <v>7</v>
      </c>
      <c r="B17" s="28" t="s">
        <v>6</v>
      </c>
      <c r="C17" s="51">
        <f>+C18+C26+C27+C28</f>
        <v>169488.76</v>
      </c>
      <c r="D17" s="52">
        <f>+D18+D26+D27+D28</f>
        <v>217626</v>
      </c>
      <c r="E17" s="52">
        <f>+E18+E26+E27+E28</f>
        <v>560841.91</v>
      </c>
      <c r="F17" s="52">
        <f>+F18+F26+F27+F28</f>
        <v>672150.58</v>
      </c>
      <c r="G17" s="52">
        <f>+G18+G26+G27+G28</f>
        <v>899421.48</v>
      </c>
      <c r="H17" s="52">
        <f>+H18+H26+H27+H28</f>
        <v>672150.58</v>
      </c>
      <c r="I17" s="52">
        <f>+I18+I26+I27+I28</f>
        <v>1193657.12</v>
      </c>
      <c r="J17" s="53">
        <f>+J18+J26+J27+J28</f>
        <v>672150.58</v>
      </c>
    </row>
    <row r="18" spans="1:10" ht="15">
      <c r="A18" s="29" t="s">
        <v>147</v>
      </c>
      <c r="B18" s="28" t="s">
        <v>148</v>
      </c>
      <c r="C18" s="54">
        <f>SUM(C19:C25)</f>
        <v>169488.76</v>
      </c>
      <c r="D18" s="55">
        <f>SUM(D19:D25)</f>
        <v>217626</v>
      </c>
      <c r="E18" s="56">
        <f>SUM(E19:E25)</f>
        <v>560841.91</v>
      </c>
      <c r="F18" s="55">
        <f>SUM(F19:F25)</f>
        <v>672150.58</v>
      </c>
      <c r="G18" s="56">
        <f>SUM(G19:G25)</f>
        <v>899421.48</v>
      </c>
      <c r="H18" s="56">
        <f>SUM(H19:H25)</f>
        <v>672150.58</v>
      </c>
      <c r="I18" s="56">
        <f>SUM(I19:I25)</f>
        <v>1193657.12</v>
      </c>
      <c r="J18" s="57">
        <f>SUM(J19:J25)</f>
        <v>672150.58</v>
      </c>
    </row>
    <row r="19" spans="1:10" ht="15">
      <c r="A19" s="29" t="s">
        <v>4</v>
      </c>
      <c r="B19" s="28" t="s">
        <v>154</v>
      </c>
      <c r="C19" s="58">
        <v>112155.36</v>
      </c>
      <c r="D19" s="59">
        <v>133301.67</v>
      </c>
      <c r="E19" s="60">
        <v>364482.37</v>
      </c>
      <c r="F19" s="60">
        <v>320753.68</v>
      </c>
      <c r="G19" s="60">
        <v>391249.8</v>
      </c>
      <c r="H19" s="60">
        <v>320753.68</v>
      </c>
      <c r="I19" s="59">
        <v>546500.88</v>
      </c>
      <c r="J19" s="61">
        <v>320753.68</v>
      </c>
    </row>
    <row r="20" spans="1:10" ht="15">
      <c r="A20" s="29" t="s">
        <v>156</v>
      </c>
      <c r="B20" s="28" t="s">
        <v>142</v>
      </c>
      <c r="C20" s="58">
        <v>5409.17</v>
      </c>
      <c r="D20" s="59">
        <v>12511.25</v>
      </c>
      <c r="E20" s="60">
        <v>5957.13</v>
      </c>
      <c r="F20" s="60">
        <v>39587.37</v>
      </c>
      <c r="G20" s="60">
        <v>6644.96</v>
      </c>
      <c r="H20" s="60">
        <v>39587.37</v>
      </c>
      <c r="I20" s="59">
        <v>10116.93</v>
      </c>
      <c r="J20" s="61">
        <v>39587.37</v>
      </c>
    </row>
    <row r="21" spans="1:10" ht="15">
      <c r="A21" s="29" t="s">
        <v>141</v>
      </c>
      <c r="B21" s="28" t="s">
        <v>140</v>
      </c>
      <c r="C21" s="58">
        <v>45868.93</v>
      </c>
      <c r="D21" s="59">
        <v>43473.28</v>
      </c>
      <c r="E21" s="60">
        <v>122912.68</v>
      </c>
      <c r="F21" s="60">
        <v>122959.11</v>
      </c>
      <c r="G21" s="60">
        <v>237439.88</v>
      </c>
      <c r="H21" s="60">
        <v>122959.11</v>
      </c>
      <c r="I21" s="59">
        <v>312817.99</v>
      </c>
      <c r="J21" s="61">
        <v>122959.11</v>
      </c>
    </row>
    <row r="22" spans="1:10" ht="15">
      <c r="A22" s="29" t="s">
        <v>139</v>
      </c>
      <c r="B22" s="28" t="s">
        <v>183</v>
      </c>
      <c r="C22" s="58">
        <v>5869.94</v>
      </c>
      <c r="D22" s="59">
        <v>28339.8</v>
      </c>
      <c r="E22" s="60">
        <v>67213.14</v>
      </c>
      <c r="F22" s="60">
        <v>188850.42</v>
      </c>
      <c r="G22" s="60">
        <v>263770.63</v>
      </c>
      <c r="H22" s="60">
        <v>188850.42</v>
      </c>
      <c r="I22" s="59">
        <v>323492.98</v>
      </c>
      <c r="J22" s="61">
        <v>188850.42</v>
      </c>
    </row>
    <row r="23" spans="1:10" ht="15">
      <c r="A23" s="29" t="s">
        <v>184</v>
      </c>
      <c r="B23" s="28" t="s">
        <v>185</v>
      </c>
      <c r="C23" s="58">
        <v>185.36</v>
      </c>
      <c r="D23" s="59">
        <v>0</v>
      </c>
      <c r="E23" s="60">
        <v>276.59</v>
      </c>
      <c r="F23" s="60">
        <v>0</v>
      </c>
      <c r="G23" s="60">
        <v>316.21</v>
      </c>
      <c r="H23" s="60">
        <v>0</v>
      </c>
      <c r="I23" s="59">
        <v>728.34</v>
      </c>
      <c r="J23" s="61">
        <v>0</v>
      </c>
    </row>
    <row r="24" spans="1:10" ht="15">
      <c r="A24" s="29" t="s">
        <v>186</v>
      </c>
      <c r="B24" s="28" t="s">
        <v>187</v>
      </c>
      <c r="C24" s="58"/>
      <c r="D24" s="59"/>
      <c r="E24" s="60"/>
      <c r="F24" s="60"/>
      <c r="G24" s="60"/>
      <c r="H24" s="60"/>
      <c r="I24" s="59"/>
      <c r="J24" s="61"/>
    </row>
    <row r="25" spans="1:10" ht="15">
      <c r="A25" s="29"/>
      <c r="B25" s="28"/>
      <c r="C25" s="58"/>
      <c r="D25" s="60"/>
      <c r="E25" s="60"/>
      <c r="F25" s="60"/>
      <c r="G25" s="60"/>
      <c r="H25" s="60"/>
      <c r="I25" s="60"/>
      <c r="J25" s="61"/>
    </row>
    <row r="26" spans="1:10" ht="15">
      <c r="A26" s="29" t="s">
        <v>8</v>
      </c>
      <c r="B26" s="28" t="s">
        <v>158</v>
      </c>
      <c r="C26" s="58"/>
      <c r="D26" s="60"/>
      <c r="E26" s="60"/>
      <c r="F26" s="60"/>
      <c r="G26" s="60"/>
      <c r="H26" s="60"/>
      <c r="I26" s="60"/>
      <c r="J26" s="61"/>
    </row>
    <row r="27" spans="1:10" ht="15">
      <c r="A27" s="29" t="s">
        <v>9</v>
      </c>
      <c r="B27" s="28" t="s">
        <v>159</v>
      </c>
      <c r="C27" s="58"/>
      <c r="D27" s="60"/>
      <c r="E27" s="60"/>
      <c r="F27" s="60"/>
      <c r="G27" s="60"/>
      <c r="H27" s="60"/>
      <c r="I27" s="60"/>
      <c r="J27" s="61"/>
    </row>
    <row r="28" spans="1:10" ht="15">
      <c r="A28" s="29" t="s">
        <v>11</v>
      </c>
      <c r="B28" s="28" t="s">
        <v>10</v>
      </c>
      <c r="C28" s="58"/>
      <c r="D28" s="60"/>
      <c r="E28" s="60"/>
      <c r="F28" s="60"/>
      <c r="G28" s="60"/>
      <c r="H28" s="60"/>
      <c r="I28" s="60"/>
      <c r="J28" s="61"/>
    </row>
    <row r="29" spans="1:10" ht="15">
      <c r="A29" s="29" t="s">
        <v>13</v>
      </c>
      <c r="B29" s="30" t="s">
        <v>12</v>
      </c>
      <c r="C29" s="58"/>
      <c r="D29" s="60"/>
      <c r="E29" s="60">
        <v>144405.63</v>
      </c>
      <c r="F29" s="60">
        <v>115808.07</v>
      </c>
      <c r="G29" s="60">
        <v>149157.83</v>
      </c>
      <c r="H29" s="60">
        <v>115808.07</v>
      </c>
      <c r="I29" s="60">
        <v>229446.44</v>
      </c>
      <c r="J29" s="61">
        <v>115808.07</v>
      </c>
    </row>
    <row r="30" spans="1:10" ht="30">
      <c r="A30" s="31" t="s">
        <v>5</v>
      </c>
      <c r="B30" s="32" t="s">
        <v>136</v>
      </c>
      <c r="C30" s="62">
        <f>+C17+C29</f>
        <v>169488.76</v>
      </c>
      <c r="D30" s="63">
        <f>+D17+D29</f>
        <v>217626</v>
      </c>
      <c r="E30" s="63">
        <f>+E17+E29</f>
        <v>705247.54</v>
      </c>
      <c r="F30" s="63">
        <f>+F17+F29</f>
        <v>787958.65</v>
      </c>
      <c r="G30" s="63">
        <f>+G17+G29</f>
        <v>1048579.31</v>
      </c>
      <c r="H30" s="63">
        <f>+H17+H29</f>
        <v>787958.65</v>
      </c>
      <c r="I30" s="63">
        <f>+I17+I29</f>
        <v>1423103.56</v>
      </c>
      <c r="J30" s="64">
        <f>+J17+J29</f>
        <v>787958.65</v>
      </c>
    </row>
    <row r="31" spans="1:10" s="33" customFormat="1" ht="15">
      <c r="A31" s="29" t="s">
        <v>17</v>
      </c>
      <c r="B31" s="28" t="s">
        <v>16</v>
      </c>
      <c r="C31" s="65">
        <v>6504.04</v>
      </c>
      <c r="D31" s="66">
        <v>79922</v>
      </c>
      <c r="E31" s="66">
        <v>36478.95</v>
      </c>
      <c r="F31" s="67">
        <v>101700.5</v>
      </c>
      <c r="G31" s="67">
        <v>62365.32</v>
      </c>
      <c r="H31" s="67">
        <v>101700.5</v>
      </c>
      <c r="I31" s="68">
        <v>87726.17</v>
      </c>
      <c r="J31" s="69">
        <v>101700.5</v>
      </c>
    </row>
    <row r="32" spans="1:10" ht="15">
      <c r="A32" s="29" t="s">
        <v>19</v>
      </c>
      <c r="B32" s="28" t="s">
        <v>18</v>
      </c>
      <c r="C32" s="65"/>
      <c r="D32" s="66"/>
      <c r="E32" s="66">
        <v>13783.57</v>
      </c>
      <c r="F32" s="67">
        <v>0</v>
      </c>
      <c r="G32" s="67">
        <v>13783.57</v>
      </c>
      <c r="H32" s="67">
        <v>0</v>
      </c>
      <c r="I32" s="68">
        <v>13783.57</v>
      </c>
      <c r="J32" s="69">
        <v>0</v>
      </c>
    </row>
    <row r="33" spans="1:10" ht="15">
      <c r="A33" s="29"/>
      <c r="B33" s="28" t="s">
        <v>120</v>
      </c>
      <c r="C33" s="65">
        <v>20939.88</v>
      </c>
      <c r="D33" s="66">
        <v>0</v>
      </c>
      <c r="E33" s="66">
        <v>43943.8</v>
      </c>
      <c r="F33" s="67">
        <v>0</v>
      </c>
      <c r="G33" s="67">
        <v>66150.88</v>
      </c>
      <c r="H33" s="67">
        <v>0</v>
      </c>
      <c r="I33" s="68">
        <v>79521.13</v>
      </c>
      <c r="J33" s="69">
        <v>0</v>
      </c>
    </row>
    <row r="34" spans="1:10" ht="15">
      <c r="A34" s="31" t="s">
        <v>15</v>
      </c>
      <c r="B34" s="34" t="s">
        <v>135</v>
      </c>
      <c r="C34" s="62">
        <f>+C33+C32+C31</f>
        <v>27443.92</v>
      </c>
      <c r="D34" s="63">
        <f>+D33+D32+D31</f>
        <v>79922</v>
      </c>
      <c r="E34" s="63">
        <f>+E33+E32+E31</f>
        <v>94206.32</v>
      </c>
      <c r="F34" s="63">
        <f>+F33+F32+F31</f>
        <v>101700.5</v>
      </c>
      <c r="G34" s="63">
        <f>+G33+G32+G31</f>
        <v>142299.77</v>
      </c>
      <c r="H34" s="63">
        <f>+H33+H32+H31</f>
        <v>101700.5</v>
      </c>
      <c r="I34" s="63">
        <f>+I33+I32+I31</f>
        <v>181030.87</v>
      </c>
      <c r="J34" s="64">
        <f>+J33+J32+J31</f>
        <v>101700.5</v>
      </c>
    </row>
    <row r="35" spans="1:10" ht="15">
      <c r="A35" s="29" t="s">
        <v>22</v>
      </c>
      <c r="B35" s="35" t="s">
        <v>21</v>
      </c>
      <c r="C35" s="65">
        <v>66059.18</v>
      </c>
      <c r="D35" s="66">
        <v>105126.04</v>
      </c>
      <c r="E35" s="66">
        <v>131162.48</v>
      </c>
      <c r="F35" s="67">
        <v>128524.09</v>
      </c>
      <c r="G35" s="67">
        <v>147747.83</v>
      </c>
      <c r="H35" s="67">
        <v>128524.09</v>
      </c>
      <c r="I35" s="68">
        <v>168496.5</v>
      </c>
      <c r="J35" s="69">
        <v>128524.09</v>
      </c>
    </row>
    <row r="36" spans="1:10" ht="30">
      <c r="A36" s="29" t="s">
        <v>24</v>
      </c>
      <c r="B36" s="35" t="s">
        <v>23</v>
      </c>
      <c r="C36" s="65">
        <v>60949.07</v>
      </c>
      <c r="D36" s="66">
        <v>52627.11</v>
      </c>
      <c r="E36" s="66">
        <v>119480.39</v>
      </c>
      <c r="F36" s="67">
        <v>71789.04</v>
      </c>
      <c r="G36" s="67">
        <v>180149.96</v>
      </c>
      <c r="H36" s="67">
        <v>71789.04</v>
      </c>
      <c r="I36" s="68">
        <v>234772.1</v>
      </c>
      <c r="J36" s="69">
        <v>71789.04</v>
      </c>
    </row>
    <row r="37" spans="1:10" ht="15">
      <c r="A37" s="29" t="s">
        <v>26</v>
      </c>
      <c r="B37" s="28" t="s">
        <v>25</v>
      </c>
      <c r="C37" s="65">
        <v>28.58</v>
      </c>
      <c r="D37" s="66">
        <v>28.94</v>
      </c>
      <c r="E37" s="66">
        <v>28.58</v>
      </c>
      <c r="F37" s="67">
        <v>28.94</v>
      </c>
      <c r="G37" s="67">
        <v>28.58</v>
      </c>
      <c r="H37" s="67">
        <v>28.94</v>
      </c>
      <c r="I37" s="68">
        <v>56.51</v>
      </c>
      <c r="J37" s="69">
        <v>28.94</v>
      </c>
    </row>
    <row r="38" spans="1:10" ht="15">
      <c r="A38" s="29" t="s">
        <v>28</v>
      </c>
      <c r="B38" s="28" t="s">
        <v>27</v>
      </c>
      <c r="C38" s="70"/>
      <c r="D38" s="71"/>
      <c r="E38" s="71"/>
      <c r="F38" s="72"/>
      <c r="G38" s="72"/>
      <c r="H38" s="72"/>
      <c r="I38" s="73">
        <v>4.86</v>
      </c>
      <c r="J38" s="74">
        <v>0</v>
      </c>
    </row>
    <row r="39" spans="1:10" ht="15">
      <c r="A39" s="29" t="s">
        <v>30</v>
      </c>
      <c r="B39" s="28" t="s">
        <v>29</v>
      </c>
      <c r="C39" s="70">
        <v>13207.82</v>
      </c>
      <c r="D39" s="71">
        <v>6870.98</v>
      </c>
      <c r="E39" s="71">
        <v>27517.38</v>
      </c>
      <c r="F39" s="72">
        <v>11319.62</v>
      </c>
      <c r="G39" s="72">
        <v>37623.85</v>
      </c>
      <c r="H39" s="72">
        <v>11319.62</v>
      </c>
      <c r="I39" s="73">
        <v>45586.44</v>
      </c>
      <c r="J39" s="74">
        <v>11319.62</v>
      </c>
    </row>
    <row r="40" spans="1:10" ht="15">
      <c r="A40" s="31" t="s">
        <v>20</v>
      </c>
      <c r="B40" s="34" t="s">
        <v>119</v>
      </c>
      <c r="C40" s="62">
        <f>+C39+C38+C37+C36+C35</f>
        <v>140244.65</v>
      </c>
      <c r="D40" s="63">
        <f>+D39+D38+D37+D36+D35</f>
        <v>164653.07</v>
      </c>
      <c r="E40" s="63">
        <f>+E39+E38+E37+E36+E35</f>
        <v>278188.83</v>
      </c>
      <c r="F40" s="63">
        <f>+F39+F38+F37+F36+F35</f>
        <v>211661.69</v>
      </c>
      <c r="G40" s="63">
        <f>+G39+G38+G37+G36+G35</f>
        <v>365550.22</v>
      </c>
      <c r="H40" s="63">
        <f>+H39+H38+H37+H36+H35</f>
        <v>211661.69</v>
      </c>
      <c r="I40" s="63">
        <f>+I39+I38+I37+I36+I35</f>
        <v>448916.41</v>
      </c>
      <c r="J40" s="64">
        <f>+J39+J38+J37+J36+J35</f>
        <v>211661.69</v>
      </c>
    </row>
    <row r="41" spans="1:10" ht="15">
      <c r="A41" s="29" t="s">
        <v>33</v>
      </c>
      <c r="B41" s="28" t="s">
        <v>32</v>
      </c>
      <c r="C41" s="70"/>
      <c r="D41" s="71"/>
      <c r="E41" s="71"/>
      <c r="F41" s="72"/>
      <c r="G41" s="72"/>
      <c r="H41" s="72"/>
      <c r="I41" s="73"/>
      <c r="J41" s="74"/>
    </row>
    <row r="42" spans="1:10" ht="15">
      <c r="A42" s="29" t="s">
        <v>34</v>
      </c>
      <c r="B42" s="28" t="s">
        <v>0</v>
      </c>
      <c r="C42" s="70">
        <v>48000</v>
      </c>
      <c r="D42" s="71">
        <v>100666.54</v>
      </c>
      <c r="E42" s="71">
        <v>48000</v>
      </c>
      <c r="F42" s="72">
        <v>126997.54</v>
      </c>
      <c r="G42" s="72">
        <v>148000</v>
      </c>
      <c r="H42" s="72">
        <v>126997.54</v>
      </c>
      <c r="I42" s="73">
        <v>148000</v>
      </c>
      <c r="J42" s="74">
        <v>126997.54</v>
      </c>
    </row>
    <row r="43" spans="1:10" ht="15">
      <c r="A43" s="29" t="s">
        <v>35</v>
      </c>
      <c r="B43" s="28" t="s">
        <v>1</v>
      </c>
      <c r="C43" s="70"/>
      <c r="D43" s="71"/>
      <c r="E43" s="71"/>
      <c r="F43" s="72"/>
      <c r="G43" s="72"/>
      <c r="H43" s="72"/>
      <c r="I43" s="73"/>
      <c r="J43" s="74"/>
    </row>
    <row r="44" spans="1:10" ht="15">
      <c r="A44" s="29" t="s">
        <v>37</v>
      </c>
      <c r="B44" s="28" t="s">
        <v>36</v>
      </c>
      <c r="C44" s="65">
        <v>16563.34</v>
      </c>
      <c r="D44" s="66">
        <v>6515</v>
      </c>
      <c r="E44" s="66">
        <v>19979.68</v>
      </c>
      <c r="F44" s="67">
        <v>23689.9</v>
      </c>
      <c r="G44" s="67">
        <v>19979.68</v>
      </c>
      <c r="H44" s="67">
        <v>23689.9</v>
      </c>
      <c r="I44" s="68">
        <v>31730.01</v>
      </c>
      <c r="J44" s="69">
        <v>23689.9</v>
      </c>
    </row>
    <row r="45" spans="1:10" ht="15">
      <c r="A45" s="29" t="s">
        <v>38</v>
      </c>
      <c r="B45" s="28" t="s">
        <v>2</v>
      </c>
      <c r="C45" s="65">
        <v>22830.77</v>
      </c>
      <c r="D45" s="66">
        <v>5303.63</v>
      </c>
      <c r="E45" s="66">
        <v>46449.64</v>
      </c>
      <c r="F45" s="67">
        <v>10625.86</v>
      </c>
      <c r="G45" s="67">
        <v>52529.43</v>
      </c>
      <c r="H45" s="67">
        <v>10625.86</v>
      </c>
      <c r="I45" s="68">
        <v>58540.56</v>
      </c>
      <c r="J45" s="69">
        <v>10625.86</v>
      </c>
    </row>
    <row r="46" spans="1:10" ht="15">
      <c r="A46" s="31" t="s">
        <v>31</v>
      </c>
      <c r="B46" s="34" t="s">
        <v>118</v>
      </c>
      <c r="C46" s="62">
        <f>+C45+C44+C43+C42+C41</f>
        <v>87394.11</v>
      </c>
      <c r="D46" s="63">
        <f>+D45+D44+D43+D42+D41</f>
        <v>112485.17</v>
      </c>
      <c r="E46" s="63">
        <f>+E45+E44+E43+E42+E41</f>
        <v>114429.32</v>
      </c>
      <c r="F46" s="63">
        <f>+F45+F44+F43+F42+F41</f>
        <v>161313.3</v>
      </c>
      <c r="G46" s="63">
        <f>+G45+G44+G43+G42+G41</f>
        <v>220509.11</v>
      </c>
      <c r="H46" s="63">
        <f>+H45+H44+H43+H42+H41</f>
        <v>161313.3</v>
      </c>
      <c r="I46" s="63">
        <f>+I45+I44+I43+I42+I41</f>
        <v>238270.57</v>
      </c>
      <c r="J46" s="64">
        <f>+J45+J44+J43+J42+J41</f>
        <v>161313.3</v>
      </c>
    </row>
    <row r="47" spans="1:10" ht="15">
      <c r="A47" s="29" t="s">
        <v>41</v>
      </c>
      <c r="B47" s="28" t="s">
        <v>40</v>
      </c>
      <c r="C47" s="70"/>
      <c r="D47" s="71"/>
      <c r="E47" s="71"/>
      <c r="F47" s="72"/>
      <c r="G47" s="72"/>
      <c r="H47" s="72"/>
      <c r="I47" s="73"/>
      <c r="J47" s="74"/>
    </row>
    <row r="48" spans="1:10" ht="15">
      <c r="A48" s="29" t="s">
        <v>43</v>
      </c>
      <c r="B48" s="28" t="s">
        <v>42</v>
      </c>
      <c r="C48" s="70"/>
      <c r="D48" s="71"/>
      <c r="E48" s="71"/>
      <c r="F48" s="72"/>
      <c r="G48" s="72"/>
      <c r="H48" s="72"/>
      <c r="I48" s="73"/>
      <c r="J48" s="74"/>
    </row>
    <row r="49" spans="1:10" ht="15">
      <c r="A49" s="29" t="s">
        <v>45</v>
      </c>
      <c r="B49" s="28" t="s">
        <v>44</v>
      </c>
      <c r="C49" s="70"/>
      <c r="D49" s="71"/>
      <c r="E49" s="71"/>
      <c r="F49" s="72"/>
      <c r="G49" s="72"/>
      <c r="H49" s="72"/>
      <c r="I49" s="73"/>
      <c r="J49" s="74"/>
    </row>
    <row r="50" spans="1:10" ht="15">
      <c r="A50" s="29" t="s">
        <v>47</v>
      </c>
      <c r="B50" s="28" t="s">
        <v>46</v>
      </c>
      <c r="C50" s="75"/>
      <c r="D50" s="76"/>
      <c r="E50" s="76"/>
      <c r="F50" s="77"/>
      <c r="G50" s="77"/>
      <c r="H50" s="77"/>
      <c r="I50" s="78"/>
      <c r="J50" s="79"/>
    </row>
    <row r="51" spans="1:10" ht="15">
      <c r="A51" s="31" t="s">
        <v>39</v>
      </c>
      <c r="B51" s="32" t="s">
        <v>117</v>
      </c>
      <c r="C51" s="62">
        <f>+C50+C49+C48+C47</f>
        <v>0</v>
      </c>
      <c r="D51" s="63">
        <f>+D50+D49+D48+D47</f>
        <v>0</v>
      </c>
      <c r="E51" s="63">
        <f>+E50+E49+E48+E47</f>
        <v>0</v>
      </c>
      <c r="F51" s="63">
        <f>+F50+F49+F48+F47</f>
        <v>0</v>
      </c>
      <c r="G51" s="63">
        <f>+G50+G49+G48+G47</f>
        <v>0</v>
      </c>
      <c r="H51" s="63">
        <f>+H50+H49+H48+H47</f>
        <v>0</v>
      </c>
      <c r="I51" s="63">
        <f>+I50+I49+I48+I47</f>
        <v>0</v>
      </c>
      <c r="J51" s="64">
        <f>+J50+J49+J48+J47</f>
        <v>0</v>
      </c>
    </row>
    <row r="52" spans="1:10" ht="15">
      <c r="A52" s="29" t="s">
        <v>50</v>
      </c>
      <c r="B52" s="28" t="s">
        <v>49</v>
      </c>
      <c r="C52" s="75"/>
      <c r="D52" s="76"/>
      <c r="E52" s="76"/>
      <c r="F52" s="77"/>
      <c r="G52" s="77"/>
      <c r="H52" s="77"/>
      <c r="I52" s="78"/>
      <c r="J52" s="79"/>
    </row>
    <row r="53" spans="1:10" ht="15">
      <c r="A53" s="29" t="s">
        <v>52</v>
      </c>
      <c r="B53" s="28" t="s">
        <v>51</v>
      </c>
      <c r="C53" s="75"/>
      <c r="D53" s="76"/>
      <c r="E53" s="76"/>
      <c r="F53" s="77"/>
      <c r="G53" s="77"/>
      <c r="H53" s="77"/>
      <c r="I53" s="78"/>
      <c r="J53" s="79"/>
    </row>
    <row r="54" spans="1:10" ht="15">
      <c r="A54" s="29" t="s">
        <v>54</v>
      </c>
      <c r="B54" s="28" t="s">
        <v>53</v>
      </c>
      <c r="C54" s="75"/>
      <c r="D54" s="76"/>
      <c r="E54" s="76"/>
      <c r="F54" s="77"/>
      <c r="G54" s="77"/>
      <c r="H54" s="77"/>
      <c r="I54" s="78"/>
      <c r="J54" s="79"/>
    </row>
    <row r="55" spans="1:10" ht="15">
      <c r="A55" s="29" t="s">
        <v>56</v>
      </c>
      <c r="B55" s="28" t="s">
        <v>55</v>
      </c>
      <c r="C55" s="75"/>
      <c r="D55" s="76"/>
      <c r="E55" s="76"/>
      <c r="F55" s="77"/>
      <c r="G55" s="77"/>
      <c r="H55" s="77"/>
      <c r="I55" s="78"/>
      <c r="J55" s="79"/>
    </row>
    <row r="56" spans="1:10" ht="15">
      <c r="A56" s="31" t="s">
        <v>48</v>
      </c>
      <c r="B56" s="34" t="s">
        <v>116</v>
      </c>
      <c r="C56" s="62">
        <f>+C55+C54+C53+C52</f>
        <v>0</v>
      </c>
      <c r="D56" s="63">
        <f>+D55+D54+D53+D52</f>
        <v>0</v>
      </c>
      <c r="E56" s="63">
        <f>+E55+E54+E53+E52</f>
        <v>0</v>
      </c>
      <c r="F56" s="63">
        <f>+F55+F54+F53+F52</f>
        <v>0</v>
      </c>
      <c r="G56" s="63">
        <f>+G55+G54+G53+G52</f>
        <v>0</v>
      </c>
      <c r="H56" s="63">
        <f>+H55+H54+H53+H52</f>
        <v>0</v>
      </c>
      <c r="I56" s="63">
        <f>+I55+I54+I53+I52</f>
        <v>0</v>
      </c>
      <c r="J56" s="64">
        <f>+J55+J54+J53+J52</f>
        <v>0</v>
      </c>
    </row>
    <row r="57" spans="1:10" ht="15">
      <c r="A57" s="29" t="s">
        <v>59</v>
      </c>
      <c r="B57" s="28" t="s">
        <v>58</v>
      </c>
      <c r="C57" s="75">
        <v>71917.47</v>
      </c>
      <c r="D57" s="76">
        <v>78254.63</v>
      </c>
      <c r="E57" s="76">
        <v>212469.52</v>
      </c>
      <c r="F57" s="77">
        <v>161365.14</v>
      </c>
      <c r="G57" s="77">
        <v>307129.12</v>
      </c>
      <c r="H57" s="77">
        <v>161365.14</v>
      </c>
      <c r="I57" s="78">
        <v>403756.09</v>
      </c>
      <c r="J57" s="79">
        <v>161365.14</v>
      </c>
    </row>
    <row r="58" spans="1:10" ht="15">
      <c r="A58" s="29" t="s">
        <v>61</v>
      </c>
      <c r="B58" s="28" t="s">
        <v>60</v>
      </c>
      <c r="C58" s="75">
        <v>525.62</v>
      </c>
      <c r="D58" s="76">
        <v>5025.93</v>
      </c>
      <c r="E58" s="76">
        <v>1173.4</v>
      </c>
      <c r="F58" s="77">
        <v>8438.21</v>
      </c>
      <c r="G58" s="77">
        <v>4433.05</v>
      </c>
      <c r="H58" s="77">
        <v>8438.21</v>
      </c>
      <c r="I58" s="78">
        <v>4433.05</v>
      </c>
      <c r="J58" s="79">
        <v>8438.21</v>
      </c>
    </row>
    <row r="59" spans="1:10" ht="15.75">
      <c r="A59" s="31" t="s">
        <v>57</v>
      </c>
      <c r="B59" s="32" t="s">
        <v>115</v>
      </c>
      <c r="C59" s="62">
        <f>+C58+C57</f>
        <v>72443.09</v>
      </c>
      <c r="D59" s="63">
        <f>+D58+D57</f>
        <v>83280.56</v>
      </c>
      <c r="E59" s="63">
        <f>+E58+E57</f>
        <v>213642.92</v>
      </c>
      <c r="F59" s="63">
        <f>+F58+F57</f>
        <v>169803.35</v>
      </c>
      <c r="G59" s="63">
        <f>+G58+G57</f>
        <v>311562.17</v>
      </c>
      <c r="H59" s="63">
        <f>+H58+H57</f>
        <v>169803.35</v>
      </c>
      <c r="I59" s="63">
        <f>+I58+I57</f>
        <v>408189.14</v>
      </c>
      <c r="J59" s="64">
        <f>+J58+J57</f>
        <v>169803.35</v>
      </c>
    </row>
    <row r="60" spans="1:10" ht="18.75">
      <c r="A60" s="36" t="s">
        <v>121</v>
      </c>
      <c r="B60" s="37" t="s">
        <v>144</v>
      </c>
      <c r="C60" s="80">
        <v>0</v>
      </c>
      <c r="D60" s="81">
        <v>0</v>
      </c>
      <c r="E60" s="81">
        <v>0</v>
      </c>
      <c r="F60" s="81">
        <v>0</v>
      </c>
      <c r="G60" s="82"/>
      <c r="H60" s="82">
        <v>0</v>
      </c>
      <c r="I60" s="82"/>
      <c r="J60" s="83">
        <v>0</v>
      </c>
    </row>
    <row r="61" spans="1:10" s="23" customFormat="1" ht="16.5">
      <c r="A61" s="187" t="s">
        <v>155</v>
      </c>
      <c r="B61" s="188"/>
      <c r="C61" s="84">
        <f>+C60+C59+C56+C51+C46+C40+C34+C30</f>
        <v>497014.53</v>
      </c>
      <c r="D61" s="85">
        <f>D60+D59+D56+D51+D46+D40+D34+D30</f>
        <v>657966.8</v>
      </c>
      <c r="E61" s="85">
        <f>E60+E59+E56+E51+E46+E40+E34+E30</f>
        <v>1405714.93</v>
      </c>
      <c r="F61" s="85">
        <f>F60+F59+F56+F51+F46+F40+F34+F30</f>
        <v>1432437.49</v>
      </c>
      <c r="G61" s="85">
        <f>G60+G59+G56+G51+G46+G40+G34+G30</f>
        <v>2088500.58</v>
      </c>
      <c r="H61" s="85">
        <f>H60+H59+H56+H51+H46+H40+H34+H30</f>
        <v>1432437.49</v>
      </c>
      <c r="I61" s="85">
        <f>I60+I59+I56+I51+I46+I40+I34+I30</f>
        <v>2699510.55</v>
      </c>
      <c r="J61" s="86">
        <f>J60+J59+J56+J51+J46+J40+J34+J30</f>
        <v>1432437.49</v>
      </c>
    </row>
    <row r="62" spans="1:10" ht="16.5">
      <c r="A62" s="193" t="s">
        <v>160</v>
      </c>
      <c r="B62" s="194"/>
      <c r="C62" s="2"/>
      <c r="D62" s="87">
        <v>0</v>
      </c>
      <c r="E62" s="3"/>
      <c r="F62" s="87">
        <v>0</v>
      </c>
      <c r="G62" s="3"/>
      <c r="H62" s="87">
        <v>0</v>
      </c>
      <c r="I62" s="3"/>
      <c r="J62" s="89">
        <v>0</v>
      </c>
    </row>
    <row r="63" spans="1:10" ht="16.5">
      <c r="A63" s="187" t="s">
        <v>133</v>
      </c>
      <c r="B63" s="188"/>
      <c r="C63" s="84">
        <f>+C61+C14</f>
        <v>1969421.65</v>
      </c>
      <c r="D63" s="85">
        <f>+D61+D14</f>
        <v>2214607.99</v>
      </c>
      <c r="E63" s="85">
        <f>+E61+C14</f>
        <v>2878122.05</v>
      </c>
      <c r="F63" s="85">
        <f>+F61+D14</f>
        <v>2989078.68</v>
      </c>
      <c r="G63" s="85">
        <f>+G61+C14</f>
        <v>3560907.7</v>
      </c>
      <c r="H63" s="85">
        <f>+H61+D14</f>
        <v>2989078.68</v>
      </c>
      <c r="I63" s="85">
        <f>+I61+C14</f>
        <v>4171917.67</v>
      </c>
      <c r="J63" s="86">
        <f>+J61+D14</f>
        <v>2989078.68</v>
      </c>
    </row>
    <row r="64" spans="1:10" ht="16.5">
      <c r="A64" s="193" t="s">
        <v>161</v>
      </c>
      <c r="B64" s="194"/>
      <c r="C64" s="2"/>
      <c r="D64" s="88">
        <f>+D62+$D15</f>
        <v>0</v>
      </c>
      <c r="E64" s="3"/>
      <c r="F64" s="88">
        <f>+F62+$D15</f>
        <v>0</v>
      </c>
      <c r="G64" s="3"/>
      <c r="H64" s="88">
        <f>+H62+$D15</f>
        <v>0</v>
      </c>
      <c r="I64" s="3"/>
      <c r="J64" s="88">
        <f>+J62+$D15</f>
        <v>0</v>
      </c>
    </row>
    <row r="65" spans="1:10" ht="18.95" customHeight="1">
      <c r="A65" s="6"/>
      <c r="B65" s="39"/>
      <c r="C65" s="38"/>
      <c r="D65" s="38"/>
      <c r="E65" s="38"/>
      <c r="F65" s="38"/>
      <c r="G65" s="38"/>
      <c r="H65" s="38"/>
      <c r="I65" s="38"/>
      <c r="J65" s="38"/>
    </row>
    <row r="66" spans="1:10" ht="21" customHeight="1">
      <c r="A66" s="195" t="s">
        <v>130</v>
      </c>
      <c r="B66" s="184" t="s">
        <v>131</v>
      </c>
      <c r="C66" s="182" t="s">
        <v>122</v>
      </c>
      <c r="D66" s="182"/>
      <c r="E66" s="182"/>
      <c r="F66" s="182"/>
      <c r="G66" s="182"/>
      <c r="H66" s="182"/>
      <c r="I66" s="182"/>
      <c r="J66" s="183"/>
    </row>
    <row r="67" spans="1:10" ht="33" customHeight="1">
      <c r="A67" s="196"/>
      <c r="B67" s="185"/>
      <c r="C67" s="209" t="s">
        <v>177</v>
      </c>
      <c r="D67" s="210"/>
      <c r="E67" s="203" t="s">
        <v>178</v>
      </c>
      <c r="F67" s="204"/>
      <c r="G67" s="205" t="s">
        <v>179</v>
      </c>
      <c r="H67" s="204"/>
      <c r="I67" s="205" t="s">
        <v>180</v>
      </c>
      <c r="J67" s="206"/>
    </row>
    <row r="68" spans="1:10" ht="37.5" customHeight="1">
      <c r="A68" s="197"/>
      <c r="B68" s="186"/>
      <c r="C68" s="15" t="s">
        <v>143</v>
      </c>
      <c r="D68" s="14" t="s">
        <v>182</v>
      </c>
      <c r="E68" s="15" t="s">
        <v>143</v>
      </c>
      <c r="F68" s="14" t="s">
        <v>182</v>
      </c>
      <c r="G68" s="15" t="s">
        <v>143</v>
      </c>
      <c r="H68" s="14" t="s">
        <v>182</v>
      </c>
      <c r="I68" s="15" t="s">
        <v>143</v>
      </c>
      <c r="J68" s="16" t="s">
        <v>182</v>
      </c>
    </row>
    <row r="69" spans="1:10" ht="15.75">
      <c r="A69" s="29" t="s">
        <v>64</v>
      </c>
      <c r="B69" s="28" t="s">
        <v>63</v>
      </c>
      <c r="C69" s="90">
        <v>116277.44</v>
      </c>
      <c r="D69" s="91">
        <v>119249.57</v>
      </c>
      <c r="E69" s="91">
        <v>256500.62</v>
      </c>
      <c r="F69" s="91">
        <v>274579.82</v>
      </c>
      <c r="G69" s="91">
        <v>372343.43</v>
      </c>
      <c r="H69" s="91">
        <v>274579.82</v>
      </c>
      <c r="I69" s="91">
        <v>531873.18</v>
      </c>
      <c r="J69" s="92">
        <v>274579.82</v>
      </c>
    </row>
    <row r="70" spans="1:10" ht="15">
      <c r="A70" s="29" t="s">
        <v>66</v>
      </c>
      <c r="B70" s="28" t="s">
        <v>65</v>
      </c>
      <c r="C70" s="93">
        <v>5773.15</v>
      </c>
      <c r="D70" s="94">
        <v>6103.29</v>
      </c>
      <c r="E70" s="94">
        <v>14069.44</v>
      </c>
      <c r="F70" s="94">
        <v>15168.22</v>
      </c>
      <c r="G70" s="94">
        <v>23635.28</v>
      </c>
      <c r="H70" s="94">
        <v>15168.22</v>
      </c>
      <c r="I70" s="94">
        <v>36863.99</v>
      </c>
      <c r="J70" s="95">
        <v>15168.22</v>
      </c>
    </row>
    <row r="71" spans="1:10" ht="15">
      <c r="A71" s="29" t="s">
        <v>68</v>
      </c>
      <c r="B71" s="28" t="s">
        <v>67</v>
      </c>
      <c r="C71" s="96">
        <v>261786.25</v>
      </c>
      <c r="D71" s="97">
        <v>259109.75</v>
      </c>
      <c r="E71" s="97">
        <v>548908.99</v>
      </c>
      <c r="F71" s="97">
        <v>518979.23</v>
      </c>
      <c r="G71" s="97">
        <v>757554.5</v>
      </c>
      <c r="H71" s="97">
        <v>518979.23</v>
      </c>
      <c r="I71" s="97">
        <v>972330.42</v>
      </c>
      <c r="J71" s="98">
        <v>518979.23</v>
      </c>
    </row>
    <row r="72" spans="1:10" ht="15">
      <c r="A72" s="29" t="s">
        <v>69</v>
      </c>
      <c r="B72" s="28" t="s">
        <v>14</v>
      </c>
      <c r="C72" s="93">
        <v>68056.17</v>
      </c>
      <c r="D72" s="94">
        <v>72759.35</v>
      </c>
      <c r="E72" s="94">
        <v>116303.02</v>
      </c>
      <c r="F72" s="94">
        <v>178882.99</v>
      </c>
      <c r="G72" s="94">
        <v>165813.37</v>
      </c>
      <c r="H72" s="94">
        <v>178882.99</v>
      </c>
      <c r="I72" s="94">
        <v>181155.77</v>
      </c>
      <c r="J72" s="95">
        <v>178882.99</v>
      </c>
    </row>
    <row r="73" spans="1:10" ht="15">
      <c r="A73" s="29" t="s">
        <v>71</v>
      </c>
      <c r="B73" s="28" t="s">
        <v>70</v>
      </c>
      <c r="C73" s="93"/>
      <c r="D73" s="94"/>
      <c r="E73" s="94"/>
      <c r="F73" s="94"/>
      <c r="G73" s="94"/>
      <c r="H73" s="94"/>
      <c r="I73" s="94"/>
      <c r="J73" s="95"/>
    </row>
    <row r="74" spans="1:10" ht="15">
      <c r="A74" s="29" t="s">
        <v>72</v>
      </c>
      <c r="B74" s="28" t="s">
        <v>12</v>
      </c>
      <c r="C74" s="96"/>
      <c r="D74" s="97"/>
      <c r="E74" s="97"/>
      <c r="F74" s="97"/>
      <c r="G74" s="97"/>
      <c r="H74" s="97"/>
      <c r="I74" s="97"/>
      <c r="J74" s="98"/>
    </row>
    <row r="75" spans="1:10" ht="15">
      <c r="A75" s="29" t="s">
        <v>74</v>
      </c>
      <c r="B75" s="28" t="s">
        <v>73</v>
      </c>
      <c r="C75" s="96">
        <v>975.34</v>
      </c>
      <c r="D75" s="97">
        <v>0</v>
      </c>
      <c r="E75" s="97">
        <v>12062.37</v>
      </c>
      <c r="F75" s="97">
        <v>0</v>
      </c>
      <c r="G75" s="97">
        <v>12062.37</v>
      </c>
      <c r="H75" s="97">
        <v>0</v>
      </c>
      <c r="I75" s="97">
        <v>21972.09</v>
      </c>
      <c r="J75" s="98">
        <v>0</v>
      </c>
    </row>
    <row r="76" spans="1:10" ht="15">
      <c r="A76" s="29" t="s">
        <v>76</v>
      </c>
      <c r="B76" s="28" t="s">
        <v>75</v>
      </c>
      <c r="C76" s="93"/>
      <c r="D76" s="94"/>
      <c r="E76" s="94"/>
      <c r="F76" s="94"/>
      <c r="G76" s="94"/>
      <c r="H76" s="94"/>
      <c r="I76" s="94"/>
      <c r="J76" s="95"/>
    </row>
    <row r="77" spans="1:10" ht="15">
      <c r="A77" s="29" t="s">
        <v>78</v>
      </c>
      <c r="B77" s="28" t="s">
        <v>77</v>
      </c>
      <c r="C77" s="93">
        <v>2402.01</v>
      </c>
      <c r="D77" s="94">
        <v>1104.1</v>
      </c>
      <c r="E77" s="94">
        <v>2706.41</v>
      </c>
      <c r="F77" s="94">
        <v>2571.7</v>
      </c>
      <c r="G77" s="94">
        <v>3420.81</v>
      </c>
      <c r="H77" s="94">
        <v>2571.7</v>
      </c>
      <c r="I77" s="94">
        <v>4241.03</v>
      </c>
      <c r="J77" s="95">
        <v>2571.7</v>
      </c>
    </row>
    <row r="78" spans="1:10" ht="15">
      <c r="A78" s="29" t="s">
        <v>80</v>
      </c>
      <c r="B78" s="28" t="s">
        <v>79</v>
      </c>
      <c r="C78" s="93">
        <v>23213.13</v>
      </c>
      <c r="D78" s="94">
        <v>19824.61</v>
      </c>
      <c r="E78" s="94">
        <v>32456.4</v>
      </c>
      <c r="F78" s="94">
        <v>23744.6</v>
      </c>
      <c r="G78" s="94">
        <v>36127.81</v>
      </c>
      <c r="H78" s="94">
        <v>23744.6</v>
      </c>
      <c r="I78" s="94">
        <v>49434.43</v>
      </c>
      <c r="J78" s="95">
        <v>23744.6</v>
      </c>
    </row>
    <row r="79" spans="1:10" ht="15">
      <c r="A79" s="31" t="s">
        <v>62</v>
      </c>
      <c r="B79" s="34" t="s">
        <v>127</v>
      </c>
      <c r="C79" s="99">
        <f>SUM(C69:C78)</f>
        <v>478483.49</v>
      </c>
      <c r="D79" s="100">
        <f>SUM(D69:D78)</f>
        <v>478150.67</v>
      </c>
      <c r="E79" s="100">
        <f>SUM(E69:E78)</f>
        <v>983007.25</v>
      </c>
      <c r="F79" s="100">
        <f>SUM(F69:F78)</f>
        <v>1013926.56</v>
      </c>
      <c r="G79" s="100">
        <f>SUM(G69:G78)</f>
        <v>1370957.57</v>
      </c>
      <c r="H79" s="100">
        <f>SUM(H69:H78)</f>
        <v>1013926.56</v>
      </c>
      <c r="I79" s="100">
        <f>SUM(I69:I78)</f>
        <v>1797870.91</v>
      </c>
      <c r="J79" s="101">
        <f>SUM(J69:J78)</f>
        <v>1013926.56</v>
      </c>
    </row>
    <row r="80" spans="1:10" ht="15">
      <c r="A80" s="29" t="s">
        <v>83</v>
      </c>
      <c r="B80" s="28" t="s">
        <v>82</v>
      </c>
      <c r="C80" s="102"/>
      <c r="D80" s="103"/>
      <c r="E80" s="94"/>
      <c r="F80" s="94"/>
      <c r="G80" s="94"/>
      <c r="H80" s="94"/>
      <c r="I80" s="94"/>
      <c r="J80" s="95"/>
    </row>
    <row r="81" spans="1:10" ht="15">
      <c r="A81" s="29" t="s">
        <v>85</v>
      </c>
      <c r="B81" s="28" t="s">
        <v>84</v>
      </c>
      <c r="C81" s="96">
        <v>103913.55</v>
      </c>
      <c r="D81" s="97">
        <v>123655.8</v>
      </c>
      <c r="E81" s="97">
        <v>523046.99</v>
      </c>
      <c r="F81" s="97">
        <v>199323.18</v>
      </c>
      <c r="G81" s="97">
        <v>786480.05</v>
      </c>
      <c r="H81" s="97">
        <v>199323.18</v>
      </c>
      <c r="I81" s="97">
        <v>960303.6</v>
      </c>
      <c r="J81" s="98">
        <v>199323.18</v>
      </c>
    </row>
    <row r="82" spans="1:10" ht="15">
      <c r="A82" s="29" t="s">
        <v>86</v>
      </c>
      <c r="B82" s="28" t="s">
        <v>0</v>
      </c>
      <c r="C82" s="93">
        <v>0</v>
      </c>
      <c r="D82" s="94">
        <v>4148</v>
      </c>
      <c r="E82" s="94">
        <v>4500</v>
      </c>
      <c r="F82" s="94">
        <v>4148</v>
      </c>
      <c r="G82" s="94">
        <v>16336.3</v>
      </c>
      <c r="H82" s="94">
        <v>4148</v>
      </c>
      <c r="I82" s="94">
        <v>16336.3</v>
      </c>
      <c r="J82" s="95">
        <v>4148</v>
      </c>
    </row>
    <row r="83" spans="1:10" ht="15">
      <c r="A83" s="29" t="s">
        <v>87</v>
      </c>
      <c r="B83" s="28" t="s">
        <v>1</v>
      </c>
      <c r="C83" s="93"/>
      <c r="D83" s="94"/>
      <c r="E83" s="94"/>
      <c r="F83" s="94"/>
      <c r="G83" s="94"/>
      <c r="H83" s="94"/>
      <c r="I83" s="94"/>
      <c r="J83" s="95"/>
    </row>
    <row r="84" spans="1:10" ht="15">
      <c r="A84" s="29" t="s">
        <v>89</v>
      </c>
      <c r="B84" s="28" t="s">
        <v>88</v>
      </c>
      <c r="C84" s="104">
        <v>1000</v>
      </c>
      <c r="D84" s="105">
        <v>1200</v>
      </c>
      <c r="E84" s="105">
        <v>4674.64</v>
      </c>
      <c r="F84" s="105">
        <v>1200</v>
      </c>
      <c r="G84" s="105">
        <v>18246.9</v>
      </c>
      <c r="H84" s="105">
        <v>1200</v>
      </c>
      <c r="I84" s="105">
        <v>18808.1</v>
      </c>
      <c r="J84" s="106">
        <v>1200</v>
      </c>
    </row>
    <row r="85" spans="1:10" ht="15">
      <c r="A85" s="31" t="s">
        <v>81</v>
      </c>
      <c r="B85" s="34" t="s">
        <v>126</v>
      </c>
      <c r="C85" s="99">
        <f>SUM(C80:C84)</f>
        <v>104913.55</v>
      </c>
      <c r="D85" s="100">
        <f>SUM(D80:D84)</f>
        <v>129003.8</v>
      </c>
      <c r="E85" s="100">
        <f>SUM(E80:E84)</f>
        <v>532221.63</v>
      </c>
      <c r="F85" s="100">
        <f>SUM(F80:F84)</f>
        <v>204671.18</v>
      </c>
      <c r="G85" s="100">
        <f>SUM(G80:G84)</f>
        <v>821063.25</v>
      </c>
      <c r="H85" s="100">
        <f>SUM(H80:H84)</f>
        <v>204671.18</v>
      </c>
      <c r="I85" s="100">
        <f>SUM(I80:I84)</f>
        <v>995448</v>
      </c>
      <c r="J85" s="101">
        <f>SUM(J80:J84)</f>
        <v>204671.18</v>
      </c>
    </row>
    <row r="86" spans="1:10" ht="15">
      <c r="A86" s="29" t="s">
        <v>92</v>
      </c>
      <c r="B86" s="28" t="s">
        <v>91</v>
      </c>
      <c r="C86" s="107"/>
      <c r="D86" s="108"/>
      <c r="E86" s="108"/>
      <c r="F86" s="108"/>
      <c r="G86" s="108"/>
      <c r="H86" s="108"/>
      <c r="I86" s="108"/>
      <c r="J86" s="109"/>
    </row>
    <row r="87" spans="1:10" ht="15">
      <c r="A87" s="29" t="s">
        <v>94</v>
      </c>
      <c r="B87" s="28" t="s">
        <v>93</v>
      </c>
      <c r="C87" s="107"/>
      <c r="D87" s="108"/>
      <c r="E87" s="108"/>
      <c r="F87" s="108"/>
      <c r="G87" s="108"/>
      <c r="H87" s="108"/>
      <c r="I87" s="108"/>
      <c r="J87" s="109"/>
    </row>
    <row r="88" spans="1:10" ht="15">
      <c r="A88" s="29" t="s">
        <v>96</v>
      </c>
      <c r="B88" s="28" t="s">
        <v>95</v>
      </c>
      <c r="C88" s="107"/>
      <c r="D88" s="108"/>
      <c r="E88" s="108"/>
      <c r="F88" s="108"/>
      <c r="G88" s="108"/>
      <c r="H88" s="108"/>
      <c r="I88" s="108"/>
      <c r="J88" s="109"/>
    </row>
    <row r="89" spans="1:10" ht="15">
      <c r="A89" s="29" t="s">
        <v>98</v>
      </c>
      <c r="B89" s="28" t="s">
        <v>97</v>
      </c>
      <c r="C89" s="93"/>
      <c r="D89" s="94"/>
      <c r="E89" s="94"/>
      <c r="F89" s="94"/>
      <c r="G89" s="94"/>
      <c r="H89" s="94"/>
      <c r="I89" s="94"/>
      <c r="J89" s="95"/>
    </row>
    <row r="90" spans="1:10" ht="15">
      <c r="A90" s="31" t="s">
        <v>90</v>
      </c>
      <c r="B90" s="34" t="s">
        <v>125</v>
      </c>
      <c r="C90" s="99">
        <f>SUM(C86:C89)</f>
        <v>0</v>
      </c>
      <c r="D90" s="110">
        <f>SUM(D86:D89)</f>
        <v>0</v>
      </c>
      <c r="E90" s="110">
        <f>SUM(E86:E89)</f>
        <v>0</v>
      </c>
      <c r="F90" s="110">
        <f>SUM(F86:F89)</f>
        <v>0</v>
      </c>
      <c r="G90" s="110">
        <f>SUM(G86:G89)</f>
        <v>0</v>
      </c>
      <c r="H90" s="110">
        <f>SUM(H86:H89)</f>
        <v>0</v>
      </c>
      <c r="I90" s="110">
        <f>SUM(I86:I89)</f>
        <v>0</v>
      </c>
      <c r="J90" s="111">
        <f>SUM(J86:J89)</f>
        <v>0</v>
      </c>
    </row>
    <row r="91" spans="1:10" ht="15">
      <c r="A91" s="29" t="s">
        <v>101</v>
      </c>
      <c r="B91" s="28" t="s">
        <v>100</v>
      </c>
      <c r="C91" s="107"/>
      <c r="D91" s="108"/>
      <c r="E91" s="108"/>
      <c r="F91" s="108"/>
      <c r="G91" s="108"/>
      <c r="H91" s="108"/>
      <c r="I91" s="108"/>
      <c r="J91" s="109"/>
    </row>
    <row r="92" spans="1:10" ht="15">
      <c r="A92" s="29" t="s">
        <v>103</v>
      </c>
      <c r="B92" s="28" t="s">
        <v>102</v>
      </c>
      <c r="C92" s="107"/>
      <c r="D92" s="108"/>
      <c r="E92" s="108"/>
      <c r="F92" s="108"/>
      <c r="G92" s="108"/>
      <c r="H92" s="108"/>
      <c r="I92" s="108"/>
      <c r="J92" s="109"/>
    </row>
    <row r="93" spans="1:10" ht="15">
      <c r="A93" s="29" t="s">
        <v>105</v>
      </c>
      <c r="B93" s="28" t="s">
        <v>104</v>
      </c>
      <c r="C93" s="107">
        <v>2403.37</v>
      </c>
      <c r="D93" s="108">
        <v>0</v>
      </c>
      <c r="E93" s="108">
        <v>16143.77</v>
      </c>
      <c r="F93" s="108">
        <v>0</v>
      </c>
      <c r="G93" s="108">
        <v>16143.77</v>
      </c>
      <c r="H93" s="108">
        <v>0</v>
      </c>
      <c r="I93" s="108">
        <v>27682.77</v>
      </c>
      <c r="J93" s="109">
        <v>0</v>
      </c>
    </row>
    <row r="94" spans="1:10" ht="15">
      <c r="A94" s="29" t="s">
        <v>107</v>
      </c>
      <c r="B94" s="28" t="s">
        <v>106</v>
      </c>
      <c r="C94" s="107"/>
      <c r="D94" s="108"/>
      <c r="E94" s="108"/>
      <c r="F94" s="108"/>
      <c r="G94" s="108"/>
      <c r="H94" s="108"/>
      <c r="I94" s="108"/>
      <c r="J94" s="109"/>
    </row>
    <row r="95" spans="1:10" ht="15">
      <c r="A95" s="29" t="s">
        <v>109</v>
      </c>
      <c r="B95" s="28" t="s">
        <v>108</v>
      </c>
      <c r="C95" s="107"/>
      <c r="D95" s="108"/>
      <c r="E95" s="108"/>
      <c r="F95" s="108"/>
      <c r="G95" s="108"/>
      <c r="H95" s="108"/>
      <c r="I95" s="108"/>
      <c r="J95" s="109"/>
    </row>
    <row r="96" spans="1:10" ht="15">
      <c r="A96" s="31" t="s">
        <v>99</v>
      </c>
      <c r="B96" s="34" t="s">
        <v>124</v>
      </c>
      <c r="C96" s="112">
        <f>SUM(C91:C95)</f>
        <v>2403.37</v>
      </c>
      <c r="D96" s="110">
        <f>SUM(D91:D95)</f>
        <v>0</v>
      </c>
      <c r="E96" s="110">
        <f>SUM(E91:E95)</f>
        <v>16143.77</v>
      </c>
      <c r="F96" s="110">
        <f>SUM(F91:F95)</f>
        <v>0</v>
      </c>
      <c r="G96" s="110">
        <f>SUM(G91:G95)</f>
        <v>16143.77</v>
      </c>
      <c r="H96" s="110">
        <f>SUM(H91:H95)</f>
        <v>0</v>
      </c>
      <c r="I96" s="110">
        <f>SUM(I91:I95)</f>
        <v>27682.77</v>
      </c>
      <c r="J96" s="111">
        <f>SUM(J91:J95)</f>
        <v>0</v>
      </c>
    </row>
    <row r="97" spans="1:10" ht="30">
      <c r="A97" s="31" t="s">
        <v>168</v>
      </c>
      <c r="B97" s="40" t="s">
        <v>128</v>
      </c>
      <c r="C97" s="113"/>
      <c r="D97" s="114"/>
      <c r="E97" s="114"/>
      <c r="F97" s="114"/>
      <c r="G97" s="114"/>
      <c r="H97" s="114"/>
      <c r="I97" s="114"/>
      <c r="J97" s="115"/>
    </row>
    <row r="98" spans="1:10" ht="15">
      <c r="A98" s="29" t="s">
        <v>112</v>
      </c>
      <c r="B98" s="28" t="s">
        <v>111</v>
      </c>
      <c r="C98" s="107">
        <v>63684.82</v>
      </c>
      <c r="D98" s="108">
        <v>82414.47</v>
      </c>
      <c r="E98" s="108">
        <v>197438.95</v>
      </c>
      <c r="F98" s="108">
        <v>152050.8</v>
      </c>
      <c r="G98" s="108">
        <v>296616.93</v>
      </c>
      <c r="H98" s="108">
        <v>152050.8</v>
      </c>
      <c r="I98" s="108">
        <v>395597.04</v>
      </c>
      <c r="J98" s="109">
        <v>152050.8</v>
      </c>
    </row>
    <row r="99" spans="1:10" ht="15">
      <c r="A99" s="29" t="s">
        <v>114</v>
      </c>
      <c r="B99" s="28" t="s">
        <v>113</v>
      </c>
      <c r="C99" s="107">
        <v>0</v>
      </c>
      <c r="D99" s="108">
        <v>8331.89</v>
      </c>
      <c r="E99" s="108">
        <v>190.13</v>
      </c>
      <c r="F99" s="108">
        <v>10150.89</v>
      </c>
      <c r="G99" s="108">
        <v>3390.13</v>
      </c>
      <c r="H99" s="108">
        <v>10150.89</v>
      </c>
      <c r="I99" s="108">
        <v>3390.13</v>
      </c>
      <c r="J99" s="109">
        <v>10150.89</v>
      </c>
    </row>
    <row r="100" spans="1:10" ht="15.75">
      <c r="A100" s="31" t="s">
        <v>110</v>
      </c>
      <c r="B100" s="34" t="s">
        <v>123</v>
      </c>
      <c r="C100" s="116">
        <f>+C98+C99</f>
        <v>63684.82</v>
      </c>
      <c r="D100" s="117">
        <f>+D98+D99</f>
        <v>90746.36</v>
      </c>
      <c r="E100" s="117">
        <f>+E98+E99</f>
        <v>197629.08</v>
      </c>
      <c r="F100" s="117">
        <f>+F98+F99</f>
        <v>162201.69</v>
      </c>
      <c r="G100" s="117">
        <f>+G98+G99</f>
        <v>300007.06</v>
      </c>
      <c r="H100" s="117">
        <f>+H98+H99</f>
        <v>162201.69</v>
      </c>
      <c r="I100" s="117">
        <f>+I98+I99</f>
        <v>398987.17</v>
      </c>
      <c r="J100" s="118">
        <f>+J98+J99</f>
        <v>162201.69</v>
      </c>
    </row>
    <row r="101" spans="1:10" ht="18.75">
      <c r="A101" s="41" t="s">
        <v>137</v>
      </c>
      <c r="B101" s="37" t="s">
        <v>144</v>
      </c>
      <c r="C101" s="119">
        <v>0</v>
      </c>
      <c r="D101" s="120">
        <v>0</v>
      </c>
      <c r="E101" s="120">
        <v>0</v>
      </c>
      <c r="F101" s="120">
        <v>0</v>
      </c>
      <c r="G101" s="120"/>
      <c r="H101" s="120">
        <v>0</v>
      </c>
      <c r="I101" s="120"/>
      <c r="J101" s="121">
        <v>0</v>
      </c>
    </row>
    <row r="102" spans="1:10" ht="16.5">
      <c r="A102" s="193" t="s">
        <v>132</v>
      </c>
      <c r="B102" s="194"/>
      <c r="C102" s="122">
        <f>+C101+C100+C97+C96+C90+C85+C79</f>
        <v>649485.23</v>
      </c>
      <c r="D102" s="123">
        <f>+D101+D100+D97+D96+D90+D85+D79</f>
        <v>697900.83</v>
      </c>
      <c r="E102" s="123">
        <f>+E101+E100+E97+E96+E90+E85+E79</f>
        <v>1729001.73</v>
      </c>
      <c r="F102" s="123">
        <f>+F101+F100+F97+F96+F90+F85+F79</f>
        <v>1380799.43</v>
      </c>
      <c r="G102" s="123">
        <f>+G101+G100+G97+G96+G90+G85+G79</f>
        <v>2508171.65</v>
      </c>
      <c r="H102" s="123">
        <f>+H101+H100+H97+H96+H90+H85+H79</f>
        <v>1380799.43</v>
      </c>
      <c r="I102" s="123">
        <f>+I101+I100+I97+I96+I90+I85+I79</f>
        <v>3219988.85</v>
      </c>
      <c r="J102" s="124">
        <f>+J101+J100+J97+J96+J90+J85+J79</f>
        <v>1380799.43</v>
      </c>
    </row>
    <row r="103" spans="1:10" ht="16.5">
      <c r="A103" s="193" t="s">
        <v>162</v>
      </c>
      <c r="B103" s="194"/>
      <c r="C103" s="2"/>
      <c r="D103" s="87">
        <v>0</v>
      </c>
      <c r="E103" s="3"/>
      <c r="F103" s="87">
        <v>0</v>
      </c>
      <c r="G103" s="3"/>
      <c r="H103" s="87">
        <v>0</v>
      </c>
      <c r="I103" s="3"/>
      <c r="J103" s="89">
        <v>0</v>
      </c>
    </row>
    <row r="104" spans="1:10" ht="16.5">
      <c r="A104" s="17"/>
      <c r="B104" s="42"/>
      <c r="C104" s="43"/>
      <c r="D104" s="43"/>
      <c r="E104" s="43"/>
      <c r="F104" s="43"/>
      <c r="G104" s="43"/>
      <c r="H104" s="43"/>
      <c r="I104" s="43"/>
      <c r="J104" s="44"/>
    </row>
    <row r="105" spans="1:10" ht="16.5">
      <c r="A105" s="45"/>
      <c r="B105" s="46" t="s">
        <v>129</v>
      </c>
      <c r="C105" s="123">
        <f>+C63-C102</f>
        <v>1319936.42</v>
      </c>
      <c r="D105" s="123">
        <f>+D63-D102</f>
        <v>1516707.16</v>
      </c>
      <c r="E105" s="123">
        <f>+E63-E102</f>
        <v>1149120.32</v>
      </c>
      <c r="F105" s="123">
        <f>+F63-F102</f>
        <v>1608279.25</v>
      </c>
      <c r="G105" s="123">
        <f>+G63-G102</f>
        <v>1052736.05</v>
      </c>
      <c r="H105" s="123">
        <f>+H63-H102</f>
        <v>1608279.25</v>
      </c>
      <c r="I105" s="123">
        <f>+I63-I102</f>
        <v>951928.82</v>
      </c>
      <c r="J105" s="124">
        <f>+J63-J102</f>
        <v>1608279.25</v>
      </c>
    </row>
    <row r="106" spans="1:10" s="23" customFormat="1" ht="16.5">
      <c r="A106" s="45"/>
      <c r="B106" s="46" t="s">
        <v>163</v>
      </c>
      <c r="C106" s="4"/>
      <c r="D106" s="127">
        <f>+D64-D103</f>
        <v>0</v>
      </c>
      <c r="E106" s="5"/>
      <c r="F106" s="127">
        <f>+F64-F103</f>
        <v>0</v>
      </c>
      <c r="G106" s="5"/>
      <c r="H106" s="127">
        <f>+H64-H103</f>
        <v>0</v>
      </c>
      <c r="I106" s="5"/>
      <c r="J106" s="125">
        <f>+J64-J103</f>
        <v>0</v>
      </c>
    </row>
    <row r="107" spans="1:10" s="23" customFormat="1" ht="16.5">
      <c r="A107" s="47"/>
      <c r="B107" s="46" t="s">
        <v>134</v>
      </c>
      <c r="C107" s="123">
        <v>0</v>
      </c>
      <c r="D107" s="123">
        <f>IF(D105&lt;0,-D105,0)</f>
        <v>0</v>
      </c>
      <c r="E107" s="123">
        <v>0</v>
      </c>
      <c r="F107" s="123">
        <f>IF(F105&lt;0,-F105,0)</f>
        <v>0</v>
      </c>
      <c r="G107" s="123">
        <v>0</v>
      </c>
      <c r="H107" s="123">
        <f>IF(H105&lt;0,-H105,0)</f>
        <v>0</v>
      </c>
      <c r="I107" s="123">
        <v>0</v>
      </c>
      <c r="J107" s="126">
        <f>IF(J105&lt;0,-J105,0)</f>
        <v>0</v>
      </c>
    </row>
    <row r="108" spans="1:10" s="48" customFormat="1" ht="21" customHeight="1">
      <c r="A108" s="207" t="s">
        <v>149</v>
      </c>
      <c r="B108" s="207"/>
      <c r="C108" s="207"/>
      <c r="D108" s="207"/>
      <c r="E108" s="207"/>
      <c r="F108" s="207"/>
      <c r="G108" s="207"/>
      <c r="H108" s="207"/>
      <c r="I108" s="207"/>
      <c r="J108" s="207"/>
    </row>
    <row r="109" spans="1:10" s="48" customFormat="1" ht="21" customHeight="1">
      <c r="A109" s="208" t="s">
        <v>151</v>
      </c>
      <c r="B109" s="208"/>
      <c r="C109" s="208"/>
      <c r="D109" s="208"/>
      <c r="E109" s="208"/>
      <c r="F109" s="208"/>
      <c r="G109" s="208"/>
      <c r="H109" s="208"/>
      <c r="I109" s="208"/>
      <c r="J109" s="208"/>
    </row>
    <row r="110" spans="1:10" s="48" customFormat="1" ht="21" customHeight="1">
      <c r="A110" s="198" t="s">
        <v>167</v>
      </c>
      <c r="B110" s="198"/>
      <c r="C110" s="198"/>
      <c r="D110" s="198"/>
      <c r="E110" s="198"/>
      <c r="F110" s="198"/>
      <c r="G110" s="198"/>
      <c r="H110" s="198"/>
      <c r="I110" s="198"/>
      <c r="J110" s="198"/>
    </row>
    <row r="111" ht="15" customHeight="1">
      <c r="A111" s="48"/>
    </row>
    <row r="112" ht="15" customHeight="1">
      <c r="A112" s="48"/>
    </row>
    <row r="113" ht="15" customHeight="1">
      <c r="A113" s="48"/>
    </row>
    <row r="114" ht="15" customHeight="1">
      <c r="A114" s="48"/>
    </row>
    <row r="115" ht="15" customHeight="1">
      <c r="A115" s="48"/>
    </row>
    <row r="116" ht="15" customHeight="1">
      <c r="A116" s="48"/>
    </row>
    <row r="117" ht="15" customHeight="1">
      <c r="A117" s="48"/>
    </row>
    <row r="118" ht="15" customHeight="1">
      <c r="A118" s="48"/>
    </row>
    <row r="119" ht="15" customHeight="1">
      <c r="A119" s="48"/>
    </row>
    <row r="120" ht="15" customHeight="1">
      <c r="A120" s="48"/>
    </row>
    <row r="121" ht="15" customHeight="1">
      <c r="A121" s="48"/>
    </row>
    <row r="122" ht="15" customHeight="1">
      <c r="A122" s="48"/>
    </row>
    <row r="123" ht="15" customHeight="1">
      <c r="A123" s="48"/>
    </row>
    <row r="124" ht="15" customHeight="1">
      <c r="A124" s="48"/>
    </row>
    <row r="125" ht="15" customHeight="1">
      <c r="A125" s="48"/>
    </row>
    <row r="126" ht="15" customHeight="1">
      <c r="A126" s="48"/>
    </row>
    <row r="127" ht="15" customHeight="1">
      <c r="A127" s="48"/>
    </row>
    <row r="128" ht="15" customHeight="1">
      <c r="A128" s="48"/>
    </row>
    <row r="129" ht="15" customHeight="1">
      <c r="A129" s="48"/>
    </row>
    <row r="130" ht="15" customHeight="1">
      <c r="A130" s="48"/>
    </row>
    <row r="131" ht="15" customHeight="1">
      <c r="A131" s="48"/>
    </row>
    <row r="132" ht="15" customHeight="1">
      <c r="A132" s="48"/>
    </row>
    <row r="133" ht="15" customHeight="1">
      <c r="A133" s="48"/>
    </row>
    <row r="134" ht="15" customHeight="1">
      <c r="A134" s="48"/>
    </row>
    <row r="135" ht="15" customHeight="1">
      <c r="A135" s="48"/>
    </row>
    <row r="136" ht="15" customHeight="1">
      <c r="A136" s="48"/>
    </row>
    <row r="137" ht="15" customHeight="1">
      <c r="A137" s="48"/>
    </row>
    <row r="138" ht="15" customHeight="1">
      <c r="A138" s="48"/>
    </row>
    <row r="139" ht="15" customHeight="1">
      <c r="A139" s="48"/>
    </row>
    <row r="140" ht="15" customHeight="1">
      <c r="A140" s="48"/>
    </row>
    <row r="141" ht="15" customHeight="1">
      <c r="A141" s="48"/>
    </row>
    <row r="142" ht="15" customHeight="1">
      <c r="A142" s="48"/>
    </row>
    <row r="143" ht="15" customHeight="1">
      <c r="A143" s="48"/>
    </row>
    <row r="144" ht="15" customHeight="1">
      <c r="A144" s="48"/>
    </row>
    <row r="145" ht="15" customHeight="1">
      <c r="A145" s="48"/>
    </row>
    <row r="146" ht="15" customHeight="1">
      <c r="A146" s="48"/>
    </row>
    <row r="147" ht="15" customHeight="1">
      <c r="A147" s="48"/>
    </row>
    <row r="148" ht="15" customHeight="1">
      <c r="A148" s="48"/>
    </row>
    <row r="149" ht="15" customHeight="1">
      <c r="A149" s="48"/>
    </row>
    <row r="150" ht="15" customHeight="1">
      <c r="A150" s="48"/>
    </row>
    <row r="151" ht="15" customHeight="1">
      <c r="A151" s="48"/>
    </row>
    <row r="152" ht="15" customHeight="1">
      <c r="A152" s="48"/>
    </row>
    <row r="153" ht="15" customHeight="1">
      <c r="A153" s="48"/>
    </row>
    <row r="154" ht="15" customHeight="1">
      <c r="A154" s="48"/>
    </row>
    <row r="155" ht="15" customHeight="1">
      <c r="A155" s="48"/>
    </row>
    <row r="156" ht="15" customHeight="1">
      <c r="A156" s="48"/>
    </row>
    <row r="157" ht="15" customHeight="1">
      <c r="A157" s="48"/>
    </row>
    <row r="158" ht="15" customHeight="1">
      <c r="A158" s="48"/>
    </row>
    <row r="159" ht="15" customHeight="1">
      <c r="A159" s="48"/>
    </row>
    <row r="160" ht="15" customHeight="1">
      <c r="A160" s="48"/>
    </row>
    <row r="161" ht="15" customHeight="1">
      <c r="A161" s="48"/>
    </row>
    <row r="162" ht="15" customHeight="1">
      <c r="A162" s="48"/>
    </row>
    <row r="163" ht="15" customHeight="1">
      <c r="A163" s="48"/>
    </row>
    <row r="164" ht="15" customHeight="1">
      <c r="A164" s="48"/>
    </row>
    <row r="165" ht="15" customHeight="1">
      <c r="A165" s="48"/>
    </row>
    <row r="166" ht="15" customHeight="1">
      <c r="A166" s="48"/>
    </row>
    <row r="167" ht="15" customHeight="1">
      <c r="A167" s="48"/>
    </row>
    <row r="168" ht="15" customHeight="1">
      <c r="A168" s="48"/>
    </row>
    <row r="169" ht="15" customHeight="1">
      <c r="A169" s="48"/>
    </row>
    <row r="170" ht="15" customHeight="1">
      <c r="A170" s="48"/>
    </row>
    <row r="171" ht="15" customHeight="1">
      <c r="A171" s="48"/>
    </row>
    <row r="172" ht="15" customHeight="1">
      <c r="A172" s="48"/>
    </row>
    <row r="173" ht="15" customHeight="1">
      <c r="A173" s="48"/>
    </row>
    <row r="174" ht="15" customHeight="1">
      <c r="A174" s="48"/>
    </row>
    <row r="175" ht="15" customHeight="1">
      <c r="A175" s="48"/>
    </row>
    <row r="176" ht="15" customHeight="1">
      <c r="A176" s="48"/>
    </row>
    <row r="177" ht="15" customHeight="1">
      <c r="A177" s="48"/>
    </row>
    <row r="178" ht="15" customHeight="1">
      <c r="A178" s="48"/>
    </row>
    <row r="179" ht="15" customHeight="1">
      <c r="A179" s="48"/>
    </row>
    <row r="180" ht="15" customHeight="1">
      <c r="A180" s="48"/>
    </row>
    <row r="181" ht="15" customHeight="1">
      <c r="A181" s="48"/>
    </row>
    <row r="182" ht="15" customHeight="1">
      <c r="A182" s="48"/>
    </row>
    <row r="183" ht="15" customHeight="1">
      <c r="A183" s="48"/>
    </row>
    <row r="184" ht="15" customHeight="1">
      <c r="A184" s="48"/>
    </row>
    <row r="185" ht="15" customHeight="1">
      <c r="A185" s="48"/>
    </row>
    <row r="186" ht="15" customHeight="1">
      <c r="A186" s="48"/>
    </row>
    <row r="187" ht="15" customHeight="1">
      <c r="A187" s="48"/>
    </row>
    <row r="188" ht="15" customHeight="1">
      <c r="A188" s="48"/>
    </row>
    <row r="189" ht="15" customHeight="1">
      <c r="A189" s="48"/>
    </row>
    <row r="190" ht="15" customHeight="1">
      <c r="A190" s="48"/>
    </row>
    <row r="191" ht="15" customHeight="1">
      <c r="A191" s="48"/>
    </row>
    <row r="192" ht="15" customHeight="1">
      <c r="A192" s="48"/>
    </row>
    <row r="193" ht="15" customHeight="1">
      <c r="A193" s="48"/>
    </row>
    <row r="194" ht="15" customHeight="1">
      <c r="A194" s="48"/>
    </row>
    <row r="195" ht="15" customHeight="1">
      <c r="A195" s="48"/>
    </row>
    <row r="196" ht="15" customHeight="1">
      <c r="A196" s="48"/>
    </row>
    <row r="197" ht="15" customHeight="1">
      <c r="A197" s="48"/>
    </row>
    <row r="198" ht="15" customHeight="1">
      <c r="A198" s="48"/>
    </row>
    <row r="199" ht="15" customHeight="1">
      <c r="A199" s="48"/>
    </row>
    <row r="200" ht="15" customHeight="1">
      <c r="A200" s="48"/>
    </row>
    <row r="201" ht="15" customHeight="1">
      <c r="A201" s="48"/>
    </row>
    <row r="202" ht="15" customHeight="1">
      <c r="A202" s="48"/>
    </row>
    <row r="203" ht="15" customHeight="1">
      <c r="A203" s="48"/>
    </row>
    <row r="204" ht="15" customHeight="1">
      <c r="A204" s="48"/>
    </row>
    <row r="205" ht="15" customHeight="1">
      <c r="A205" s="48"/>
    </row>
    <row r="206" ht="15" customHeight="1">
      <c r="A206" s="48"/>
    </row>
    <row r="207" ht="15" customHeight="1">
      <c r="A207" s="48"/>
    </row>
    <row r="208" ht="15" customHeight="1">
      <c r="A208" s="48"/>
    </row>
    <row r="209" ht="15" customHeight="1">
      <c r="A209" s="48"/>
    </row>
    <row r="210" ht="15" customHeight="1">
      <c r="A210" s="48"/>
    </row>
    <row r="211" ht="15" customHeight="1">
      <c r="A211" s="48"/>
    </row>
    <row r="212" ht="15" customHeight="1">
      <c r="A212" s="48"/>
    </row>
    <row r="213" ht="15" customHeight="1">
      <c r="A213" s="48"/>
    </row>
    <row r="214" ht="15" customHeight="1">
      <c r="A214" s="48"/>
    </row>
    <row r="215" ht="15" customHeight="1">
      <c r="A215" s="48"/>
    </row>
    <row r="216" ht="15" customHeight="1">
      <c r="A216" s="48"/>
    </row>
    <row r="217" ht="15" customHeight="1">
      <c r="A217" s="48"/>
    </row>
    <row r="218" ht="15" customHeight="1">
      <c r="A218" s="48"/>
    </row>
    <row r="219" ht="15" customHeight="1">
      <c r="A219" s="48"/>
    </row>
    <row r="220" ht="15" customHeight="1">
      <c r="A220" s="48"/>
    </row>
    <row r="221" ht="15" customHeight="1">
      <c r="A221" s="48"/>
    </row>
    <row r="222" ht="15" customHeight="1">
      <c r="A222" s="48"/>
    </row>
    <row r="223" ht="15" customHeight="1">
      <c r="A223" s="48"/>
    </row>
    <row r="224" ht="15" customHeight="1">
      <c r="A224" s="48"/>
    </row>
    <row r="225" ht="15" customHeight="1">
      <c r="A225" s="48"/>
    </row>
    <row r="226" ht="15" customHeight="1">
      <c r="A226" s="48"/>
    </row>
    <row r="227" ht="15" customHeight="1">
      <c r="A227" s="48"/>
    </row>
    <row r="228" ht="15" customHeight="1">
      <c r="A228" s="48"/>
    </row>
    <row r="229" ht="15" customHeight="1">
      <c r="A229" s="48"/>
    </row>
    <row r="230" ht="15" customHeight="1">
      <c r="A230" s="48"/>
    </row>
    <row r="231" ht="15" customHeight="1">
      <c r="A231" s="48"/>
    </row>
    <row r="232" ht="15" customHeight="1">
      <c r="A232" s="48"/>
    </row>
    <row r="233" ht="15" customHeight="1">
      <c r="A233" s="48"/>
    </row>
    <row r="234" ht="15" customHeight="1">
      <c r="A234" s="48"/>
    </row>
    <row r="235" ht="15" customHeight="1">
      <c r="A235" s="48"/>
    </row>
    <row r="236" ht="15" customHeight="1">
      <c r="A236" s="48"/>
    </row>
    <row r="237" ht="15" customHeight="1">
      <c r="A237" s="48"/>
    </row>
    <row r="238" ht="15" customHeight="1">
      <c r="A238" s="48"/>
    </row>
    <row r="239" ht="15" customHeight="1">
      <c r="A239" s="48"/>
    </row>
    <row r="240" ht="15" customHeight="1">
      <c r="A240" s="48"/>
    </row>
    <row r="241" ht="15" customHeight="1">
      <c r="A241" s="48"/>
    </row>
    <row r="242" ht="15" customHeight="1">
      <c r="A242" s="48"/>
    </row>
    <row r="243" ht="15" customHeight="1">
      <c r="A243" s="48"/>
    </row>
    <row r="244" ht="15" customHeight="1">
      <c r="A244" s="48"/>
    </row>
    <row r="245" ht="15" customHeight="1">
      <c r="A245" s="48"/>
    </row>
    <row r="246" ht="15" customHeight="1">
      <c r="A246" s="48"/>
    </row>
    <row r="247" ht="15" customHeight="1">
      <c r="A247" s="48"/>
    </row>
    <row r="248" ht="15" customHeight="1">
      <c r="A248" s="48"/>
    </row>
    <row r="249" ht="15" customHeight="1">
      <c r="A249" s="48"/>
    </row>
    <row r="250" ht="15" customHeight="1">
      <c r="A250" s="48"/>
    </row>
    <row r="251" ht="15" customHeight="1">
      <c r="A251" s="48"/>
    </row>
    <row r="252" ht="15" customHeight="1">
      <c r="A252" s="48"/>
    </row>
    <row r="253" ht="15" customHeight="1">
      <c r="A253" s="48"/>
    </row>
    <row r="254" ht="15" customHeight="1">
      <c r="A254" s="48"/>
    </row>
    <row r="255" ht="15" customHeight="1">
      <c r="A255" s="48"/>
    </row>
    <row r="256" ht="15" customHeight="1">
      <c r="A256" s="48"/>
    </row>
    <row r="257" ht="15" customHeight="1">
      <c r="A257" s="48"/>
    </row>
    <row r="258" ht="15" customHeight="1">
      <c r="A258" s="48"/>
    </row>
    <row r="259" ht="15" customHeight="1">
      <c r="A259" s="48"/>
    </row>
    <row r="260" ht="15" customHeight="1">
      <c r="A260" s="48"/>
    </row>
    <row r="261" ht="15" customHeight="1">
      <c r="A261" s="48"/>
    </row>
    <row r="262" ht="15" customHeight="1">
      <c r="A262" s="48"/>
    </row>
    <row r="263" ht="15" customHeight="1">
      <c r="A263" s="48"/>
    </row>
    <row r="264" ht="15" customHeight="1">
      <c r="A264" s="48"/>
    </row>
    <row r="265" ht="15" customHeight="1">
      <c r="A265" s="48"/>
    </row>
    <row r="266" ht="15" customHeight="1">
      <c r="A266" s="48"/>
    </row>
    <row r="267" ht="15" customHeight="1">
      <c r="A267" s="48"/>
    </row>
    <row r="268" ht="15" customHeight="1">
      <c r="A268" s="48"/>
    </row>
    <row r="269" ht="15" customHeight="1">
      <c r="A269" s="48"/>
    </row>
    <row r="270" ht="15" customHeight="1">
      <c r="A270" s="48"/>
    </row>
    <row r="271" ht="15" customHeight="1">
      <c r="A271" s="48"/>
    </row>
    <row r="272" ht="15" customHeight="1">
      <c r="A272" s="48"/>
    </row>
    <row r="273" ht="15" customHeight="1">
      <c r="A273" s="48"/>
    </row>
    <row r="274" ht="15" customHeight="1">
      <c r="A274" s="48"/>
    </row>
    <row r="275" ht="15" customHeight="1">
      <c r="A275" s="48"/>
    </row>
    <row r="276" ht="15" customHeight="1">
      <c r="A276" s="48"/>
    </row>
    <row r="277" ht="15" customHeight="1">
      <c r="A277" s="48"/>
    </row>
    <row r="278" ht="15" customHeight="1">
      <c r="A278" s="48"/>
    </row>
    <row r="279" ht="15" customHeight="1">
      <c r="A279" s="48"/>
    </row>
    <row r="280" ht="15" customHeight="1">
      <c r="A280" s="48"/>
    </row>
    <row r="281" ht="15" customHeight="1">
      <c r="A281" s="48"/>
    </row>
    <row r="282" ht="15" customHeight="1">
      <c r="A282" s="48"/>
    </row>
    <row r="283" ht="15" customHeight="1">
      <c r="A283" s="48"/>
    </row>
    <row r="284" ht="15" customHeight="1">
      <c r="A284" s="48"/>
    </row>
    <row r="285" ht="15" customHeight="1">
      <c r="A285" s="48"/>
    </row>
    <row r="286" ht="15" customHeight="1">
      <c r="A286" s="48"/>
    </row>
    <row r="287" ht="15" customHeight="1">
      <c r="A287" s="48"/>
    </row>
    <row r="288" ht="15" customHeight="1">
      <c r="A288" s="48"/>
    </row>
    <row r="289" ht="15" customHeight="1">
      <c r="A289" s="48"/>
    </row>
    <row r="290" ht="15" customHeight="1">
      <c r="A290" s="48"/>
    </row>
    <row r="291" ht="15" customHeight="1">
      <c r="A291" s="48"/>
    </row>
    <row r="292" ht="15" customHeight="1">
      <c r="A292" s="48"/>
    </row>
    <row r="293" ht="15" customHeight="1">
      <c r="A293" s="48"/>
    </row>
    <row r="294" ht="15" customHeight="1">
      <c r="A294" s="48"/>
    </row>
    <row r="295" ht="15" customHeight="1">
      <c r="A295" s="48"/>
    </row>
    <row r="296" ht="15" customHeight="1">
      <c r="A296" s="48"/>
    </row>
    <row r="297" ht="15" customHeight="1">
      <c r="A297" s="48"/>
    </row>
    <row r="298" ht="15" customHeight="1">
      <c r="A298" s="48"/>
    </row>
    <row r="299" ht="15" customHeight="1">
      <c r="A299" s="48"/>
    </row>
    <row r="300" ht="15" customHeight="1">
      <c r="A300" s="48"/>
    </row>
    <row r="301" ht="15" customHeight="1">
      <c r="A301" s="48"/>
    </row>
    <row r="302" ht="15" customHeight="1">
      <c r="A302" s="48"/>
    </row>
    <row r="303" ht="15" customHeight="1">
      <c r="A303" s="48"/>
    </row>
    <row r="304" ht="15" customHeight="1">
      <c r="A304" s="48"/>
    </row>
    <row r="305" ht="15" customHeight="1">
      <c r="A305" s="48"/>
    </row>
    <row r="306" ht="15" customHeight="1">
      <c r="A306" s="48"/>
    </row>
    <row r="307" ht="15" customHeight="1">
      <c r="A307" s="48"/>
    </row>
    <row r="308" ht="15" customHeight="1">
      <c r="A308" s="48"/>
    </row>
    <row r="309" ht="15" customHeight="1">
      <c r="A309" s="48"/>
    </row>
    <row r="310" ht="15" customHeight="1">
      <c r="A310" s="48"/>
    </row>
    <row r="311" ht="15" customHeight="1">
      <c r="A311" s="48"/>
    </row>
    <row r="312" ht="15" customHeight="1">
      <c r="A312" s="48"/>
    </row>
    <row r="313" ht="15" customHeight="1">
      <c r="A313" s="48"/>
    </row>
    <row r="314" ht="15" customHeight="1">
      <c r="A314" s="48"/>
    </row>
    <row r="315" ht="15" customHeight="1">
      <c r="A315" s="48"/>
    </row>
    <row r="316" ht="15" customHeight="1">
      <c r="A316" s="48"/>
    </row>
    <row r="317" ht="15" customHeight="1">
      <c r="A317" s="48"/>
    </row>
    <row r="318" ht="15" customHeight="1">
      <c r="A318" s="48"/>
    </row>
    <row r="319" ht="15" customHeight="1">
      <c r="A319" s="48"/>
    </row>
    <row r="320" ht="15" customHeight="1">
      <c r="A320" s="48"/>
    </row>
    <row r="321" ht="15" customHeight="1">
      <c r="A321" s="48"/>
    </row>
    <row r="322" ht="15" customHeight="1">
      <c r="A322" s="48"/>
    </row>
    <row r="323" ht="15" customHeight="1">
      <c r="A323" s="48"/>
    </row>
    <row r="324" ht="15" customHeight="1">
      <c r="A324" s="48"/>
    </row>
    <row r="325" ht="15" customHeight="1">
      <c r="A325" s="48"/>
    </row>
    <row r="326" ht="15" customHeight="1">
      <c r="A326" s="48"/>
    </row>
    <row r="327" ht="15" customHeight="1">
      <c r="A327" s="48"/>
    </row>
    <row r="328" ht="15" customHeight="1">
      <c r="A328" s="48"/>
    </row>
    <row r="329" ht="15" customHeight="1">
      <c r="A329" s="48"/>
    </row>
    <row r="330" ht="15" customHeight="1">
      <c r="A330" s="48"/>
    </row>
    <row r="331" ht="15" customHeight="1">
      <c r="A331" s="48"/>
    </row>
    <row r="332" ht="15" customHeight="1">
      <c r="A332" s="48"/>
    </row>
    <row r="333" ht="15" customHeight="1">
      <c r="A333" s="48"/>
    </row>
    <row r="334" ht="15" customHeight="1">
      <c r="A334" s="48"/>
    </row>
    <row r="335" ht="15" customHeight="1">
      <c r="A335" s="48"/>
    </row>
    <row r="336" ht="15" customHeight="1">
      <c r="A336" s="48"/>
    </row>
    <row r="337" ht="15" customHeight="1">
      <c r="A337" s="48"/>
    </row>
    <row r="338" ht="15" customHeight="1">
      <c r="A338" s="48"/>
    </row>
    <row r="339" ht="15" customHeight="1">
      <c r="A339" s="48"/>
    </row>
    <row r="340" ht="15" customHeight="1">
      <c r="A340" s="48"/>
    </row>
    <row r="341" ht="15" customHeight="1">
      <c r="A341" s="48"/>
    </row>
    <row r="342" ht="15" customHeight="1">
      <c r="A342" s="48"/>
    </row>
    <row r="343" ht="15" customHeight="1">
      <c r="A343" s="48"/>
    </row>
    <row r="344" ht="15" customHeight="1">
      <c r="A344" s="48"/>
    </row>
    <row r="345" ht="15" customHeight="1">
      <c r="A345" s="48"/>
    </row>
    <row r="346" ht="15" customHeight="1">
      <c r="A346" s="48"/>
    </row>
    <row r="347" ht="15" customHeight="1">
      <c r="A347" s="48"/>
    </row>
    <row r="348" ht="15" customHeight="1">
      <c r="A348" s="48"/>
    </row>
    <row r="349" ht="15" customHeight="1">
      <c r="A349" s="48"/>
    </row>
    <row r="350" ht="15" customHeight="1">
      <c r="A350" s="48"/>
    </row>
    <row r="351" ht="15" customHeight="1">
      <c r="A351" s="48"/>
    </row>
    <row r="352" ht="15" customHeight="1">
      <c r="A352" s="48"/>
    </row>
    <row r="353" ht="15" customHeight="1">
      <c r="A353" s="48"/>
    </row>
    <row r="354" ht="15" customHeight="1">
      <c r="A354" s="48"/>
    </row>
    <row r="355" ht="15" customHeight="1">
      <c r="A355" s="48"/>
    </row>
    <row r="356" ht="15" customHeight="1">
      <c r="A356" s="48"/>
    </row>
    <row r="357" ht="15" customHeight="1">
      <c r="A357" s="48"/>
    </row>
    <row r="358" ht="15" customHeight="1">
      <c r="A358" s="48"/>
    </row>
    <row r="359" ht="15" customHeight="1">
      <c r="A359" s="48"/>
    </row>
    <row r="360" ht="15" customHeight="1">
      <c r="A360" s="48"/>
    </row>
    <row r="361" ht="15" customHeight="1">
      <c r="A361" s="48"/>
    </row>
    <row r="362" ht="15" customHeight="1">
      <c r="A362" s="48"/>
    </row>
    <row r="363" ht="15" customHeight="1">
      <c r="A363" s="48"/>
    </row>
    <row r="364" ht="15" customHeight="1">
      <c r="A364" s="48"/>
    </row>
    <row r="365" ht="15" customHeight="1">
      <c r="A365" s="48"/>
    </row>
    <row r="366" ht="15" customHeight="1">
      <c r="A366" s="48"/>
    </row>
    <row r="367" ht="15" customHeight="1">
      <c r="A367" s="48"/>
    </row>
    <row r="368" ht="15" customHeight="1">
      <c r="A368" s="48"/>
    </row>
    <row r="369" ht="15" customHeight="1">
      <c r="A369" s="48"/>
    </row>
    <row r="370" ht="15" customHeight="1">
      <c r="A370" s="48"/>
    </row>
    <row r="371" ht="15" customHeight="1">
      <c r="A371" s="48"/>
    </row>
    <row r="372" ht="15" customHeight="1">
      <c r="A372" s="48"/>
    </row>
    <row r="373" ht="15" customHeight="1">
      <c r="A373" s="48"/>
    </row>
    <row r="374" ht="15" customHeight="1">
      <c r="A374" s="48"/>
    </row>
    <row r="375" ht="15" customHeight="1">
      <c r="A375" s="48"/>
    </row>
    <row r="376" ht="15" customHeight="1">
      <c r="A376" s="48"/>
    </row>
    <row r="377" ht="15" customHeight="1">
      <c r="A377" s="48"/>
    </row>
    <row r="378" ht="15" customHeight="1">
      <c r="A378" s="48"/>
    </row>
    <row r="379" ht="15" customHeight="1">
      <c r="A379" s="48"/>
    </row>
    <row r="380" ht="15" customHeight="1">
      <c r="A380" s="48"/>
    </row>
    <row r="381" ht="15" customHeight="1">
      <c r="A381" s="48"/>
    </row>
    <row r="382" ht="15" customHeight="1">
      <c r="A382" s="48"/>
    </row>
    <row r="383" ht="15" customHeight="1">
      <c r="A383" s="48"/>
    </row>
    <row r="384" ht="15" customHeight="1">
      <c r="A384" s="48"/>
    </row>
    <row r="385" ht="15" customHeight="1">
      <c r="A385" s="48"/>
    </row>
    <row r="386" ht="15" customHeight="1">
      <c r="A386" s="48"/>
    </row>
    <row r="387" ht="15" customHeight="1">
      <c r="A387" s="48"/>
    </row>
    <row r="388" ht="15" customHeight="1">
      <c r="A388" s="48"/>
    </row>
    <row r="389" ht="15" customHeight="1">
      <c r="A389" s="48"/>
    </row>
    <row r="390" ht="15" customHeight="1">
      <c r="A390" s="48"/>
    </row>
    <row r="391" ht="15" customHeight="1">
      <c r="A391" s="48"/>
    </row>
    <row r="392" ht="15" customHeight="1">
      <c r="A392" s="48"/>
    </row>
    <row r="393" ht="15" customHeight="1">
      <c r="A393" s="48"/>
    </row>
    <row r="394" ht="15" customHeight="1">
      <c r="A394" s="48"/>
    </row>
    <row r="395" ht="15" customHeight="1">
      <c r="A395" s="48"/>
    </row>
    <row r="396" ht="15" customHeight="1">
      <c r="A396" s="48"/>
    </row>
    <row r="397" ht="15" customHeight="1">
      <c r="A397" s="48"/>
    </row>
    <row r="398" ht="15" customHeight="1">
      <c r="A398" s="48"/>
    </row>
    <row r="399" ht="15" customHeight="1">
      <c r="A399" s="48"/>
    </row>
    <row r="400" ht="15" customHeight="1">
      <c r="A400" s="48"/>
    </row>
    <row r="401" ht="15" customHeight="1">
      <c r="A401" s="48"/>
    </row>
    <row r="402" ht="15" customHeight="1">
      <c r="A402" s="48"/>
    </row>
    <row r="403" ht="15" customHeight="1">
      <c r="A403" s="48"/>
    </row>
    <row r="404" ht="15" customHeight="1">
      <c r="A404" s="48"/>
    </row>
    <row r="405" ht="15" customHeight="1">
      <c r="A405" s="48"/>
    </row>
    <row r="406" ht="15" customHeight="1">
      <c r="A406" s="48"/>
    </row>
    <row r="407" ht="15" customHeight="1">
      <c r="A407" s="48"/>
    </row>
    <row r="408" ht="15" customHeight="1">
      <c r="A408" s="48"/>
    </row>
    <row r="409" ht="15" customHeight="1">
      <c r="A409" s="48"/>
    </row>
    <row r="410" ht="15" customHeight="1">
      <c r="A410" s="48"/>
    </row>
    <row r="411" ht="15" customHeight="1">
      <c r="A411" s="48"/>
    </row>
    <row r="412" ht="15" customHeight="1">
      <c r="A412" s="48"/>
    </row>
    <row r="413" ht="15" customHeight="1">
      <c r="A413" s="48"/>
    </row>
    <row r="414" ht="15" customHeight="1">
      <c r="A414" s="48"/>
    </row>
    <row r="415" ht="15" customHeight="1">
      <c r="A415" s="48"/>
    </row>
    <row r="416" ht="15" customHeight="1">
      <c r="A416" s="48"/>
    </row>
    <row r="417" ht="15" customHeight="1">
      <c r="A417" s="48"/>
    </row>
    <row r="418" ht="15" customHeight="1">
      <c r="A418" s="48"/>
    </row>
    <row r="419" ht="15" customHeight="1">
      <c r="A419" s="48"/>
    </row>
    <row r="420" ht="15" customHeight="1">
      <c r="A420" s="48"/>
    </row>
    <row r="421" ht="15" customHeight="1">
      <c r="A421" s="48"/>
    </row>
    <row r="422" ht="15" customHeight="1">
      <c r="A422" s="48"/>
    </row>
    <row r="423" ht="15" customHeight="1">
      <c r="A423" s="48"/>
    </row>
    <row r="424" ht="15" customHeight="1">
      <c r="A424" s="48"/>
    </row>
    <row r="425" ht="15" customHeight="1">
      <c r="A425" s="48"/>
    </row>
    <row r="426" ht="15" customHeight="1">
      <c r="A426" s="48"/>
    </row>
    <row r="427" ht="15" customHeight="1">
      <c r="A427" s="48"/>
    </row>
    <row r="428" ht="15" customHeight="1">
      <c r="A428" s="48"/>
    </row>
    <row r="429" ht="15" customHeight="1">
      <c r="A429" s="48"/>
    </row>
    <row r="430" ht="15" customHeight="1">
      <c r="A430" s="48"/>
    </row>
    <row r="431" ht="15" customHeight="1">
      <c r="A431" s="48"/>
    </row>
    <row r="432" ht="15" customHeight="1">
      <c r="A432" s="48"/>
    </row>
    <row r="433" ht="15" customHeight="1">
      <c r="A433" s="48"/>
    </row>
    <row r="434" ht="15" customHeight="1">
      <c r="A434" s="48"/>
    </row>
    <row r="435" ht="15" customHeight="1">
      <c r="A435" s="48"/>
    </row>
    <row r="436" ht="15" customHeight="1">
      <c r="A436" s="48"/>
    </row>
    <row r="437" ht="15" customHeight="1">
      <c r="A437" s="48"/>
    </row>
    <row r="438" ht="15" customHeight="1">
      <c r="A438" s="48"/>
    </row>
    <row r="439" ht="15" customHeight="1">
      <c r="A439" s="48"/>
    </row>
    <row r="440" ht="15" customHeight="1">
      <c r="A440" s="48"/>
    </row>
    <row r="441" ht="15" customHeight="1">
      <c r="A441" s="48"/>
    </row>
    <row r="442" ht="15" customHeight="1">
      <c r="A442" s="48"/>
    </row>
    <row r="443" ht="15" customHeight="1">
      <c r="A443" s="48"/>
    </row>
    <row r="444" ht="15" customHeight="1">
      <c r="A444" s="48"/>
    </row>
    <row r="445" ht="15" customHeight="1">
      <c r="A445" s="48"/>
    </row>
    <row r="446" ht="15" customHeight="1">
      <c r="A446" s="48"/>
    </row>
    <row r="447" ht="15" customHeight="1">
      <c r="A447" s="48"/>
    </row>
    <row r="448" ht="15" customHeight="1">
      <c r="A448" s="48"/>
    </row>
    <row r="449" ht="15" customHeight="1">
      <c r="A449" s="48"/>
    </row>
    <row r="450" ht="15" customHeight="1">
      <c r="A450" s="48"/>
    </row>
    <row r="451" ht="15" customHeight="1">
      <c r="A451" s="48"/>
    </row>
    <row r="452" ht="15" customHeight="1">
      <c r="A452" s="48"/>
    </row>
    <row r="453" ht="15" customHeight="1">
      <c r="A453" s="48"/>
    </row>
    <row r="454" ht="15" customHeight="1">
      <c r="A454" s="48"/>
    </row>
    <row r="455" ht="15" customHeight="1">
      <c r="A455" s="48"/>
    </row>
    <row r="456" ht="15" customHeight="1">
      <c r="A456" s="48"/>
    </row>
    <row r="457" ht="15" customHeight="1">
      <c r="A457" s="48"/>
    </row>
    <row r="458" ht="15" customHeight="1">
      <c r="A458" s="48"/>
    </row>
    <row r="459" ht="15" customHeight="1">
      <c r="A459" s="48"/>
    </row>
    <row r="460" ht="15" customHeight="1">
      <c r="A460" s="48"/>
    </row>
    <row r="461" ht="15" customHeight="1">
      <c r="A461" s="48"/>
    </row>
    <row r="462" ht="15" customHeight="1">
      <c r="A462" s="48"/>
    </row>
    <row r="463" ht="15" customHeight="1">
      <c r="A463" s="48"/>
    </row>
    <row r="464" ht="15" customHeight="1">
      <c r="A464" s="48"/>
    </row>
    <row r="465" ht="15" customHeight="1">
      <c r="A465" s="48"/>
    </row>
    <row r="466" ht="15" customHeight="1">
      <c r="A466" s="48"/>
    </row>
    <row r="467" ht="15" customHeight="1">
      <c r="A467" s="48"/>
    </row>
    <row r="468" ht="15" customHeight="1">
      <c r="A468" s="48"/>
    </row>
    <row r="469" ht="15" customHeight="1">
      <c r="A469" s="48"/>
    </row>
    <row r="470" ht="15" customHeight="1">
      <c r="A470" s="48"/>
    </row>
    <row r="471" ht="15" customHeight="1">
      <c r="A471" s="48"/>
    </row>
    <row r="472" ht="15" customHeight="1">
      <c r="A472" s="48"/>
    </row>
    <row r="473" ht="15" customHeight="1">
      <c r="A473" s="48"/>
    </row>
    <row r="474" ht="15" customHeight="1">
      <c r="A474" s="48"/>
    </row>
    <row r="475" ht="15" customHeight="1">
      <c r="A475" s="48"/>
    </row>
    <row r="476" ht="15" customHeight="1">
      <c r="A476" s="48"/>
    </row>
    <row r="477" ht="15" customHeight="1">
      <c r="A477" s="48"/>
    </row>
    <row r="478" ht="15" customHeight="1">
      <c r="A478" s="48"/>
    </row>
    <row r="479" ht="15" customHeight="1">
      <c r="A479" s="48"/>
    </row>
    <row r="480" ht="15" customHeight="1">
      <c r="A480" s="48"/>
    </row>
    <row r="481" ht="15" customHeight="1">
      <c r="A481" s="48"/>
    </row>
    <row r="482" ht="15" customHeight="1">
      <c r="A482" s="48"/>
    </row>
    <row r="483" ht="15" customHeight="1">
      <c r="A483" s="48"/>
    </row>
    <row r="484" ht="15" customHeight="1">
      <c r="A484" s="48"/>
    </row>
    <row r="485" ht="15" customHeight="1">
      <c r="A485" s="48"/>
    </row>
    <row r="486" ht="15" customHeight="1">
      <c r="A486" s="48"/>
    </row>
    <row r="487" ht="15" customHeight="1">
      <c r="A487" s="48"/>
    </row>
    <row r="488" ht="15" customHeight="1">
      <c r="A488" s="48"/>
    </row>
    <row r="489" ht="15" customHeight="1">
      <c r="A489" s="48"/>
    </row>
    <row r="490" ht="15" customHeight="1">
      <c r="A490" s="48"/>
    </row>
    <row r="491" ht="15" customHeight="1">
      <c r="A491" s="48"/>
    </row>
    <row r="492" ht="15" customHeight="1">
      <c r="A492" s="48"/>
    </row>
    <row r="493" ht="15" customHeight="1">
      <c r="A493" s="48"/>
    </row>
    <row r="494" ht="15" customHeight="1">
      <c r="A494" s="48"/>
    </row>
    <row r="495" ht="15" customHeight="1">
      <c r="A495" s="48"/>
    </row>
    <row r="496" ht="15" customHeight="1">
      <c r="A496" s="48"/>
    </row>
    <row r="497" ht="15" customHeight="1">
      <c r="A497" s="48"/>
    </row>
    <row r="498" ht="15" customHeight="1">
      <c r="A498" s="48"/>
    </row>
    <row r="499" ht="15" customHeight="1">
      <c r="A499" s="48"/>
    </row>
    <row r="500" ht="15" customHeight="1">
      <c r="A500" s="48"/>
    </row>
    <row r="501" ht="15" customHeight="1">
      <c r="A501" s="48"/>
    </row>
    <row r="502" ht="15" customHeight="1">
      <c r="A502" s="48"/>
    </row>
    <row r="503" ht="15" customHeight="1">
      <c r="A503" s="48"/>
    </row>
    <row r="504" ht="15" customHeight="1">
      <c r="A504" s="48"/>
    </row>
    <row r="505" ht="15" customHeight="1">
      <c r="A505" s="48"/>
    </row>
    <row r="506" ht="15" customHeight="1">
      <c r="A506" s="48"/>
    </row>
    <row r="507" ht="15" customHeight="1">
      <c r="A507" s="48"/>
    </row>
    <row r="508" ht="15" customHeight="1">
      <c r="A508" s="48"/>
    </row>
    <row r="509" ht="15" customHeight="1">
      <c r="A509" s="48"/>
    </row>
    <row r="510" ht="15" customHeight="1">
      <c r="A510" s="48"/>
    </row>
    <row r="511" ht="15" customHeight="1">
      <c r="A511" s="48"/>
    </row>
    <row r="512" ht="15" customHeight="1">
      <c r="A512" s="48"/>
    </row>
    <row r="513" ht="15" customHeight="1">
      <c r="A513" s="48"/>
    </row>
    <row r="514" ht="15" customHeight="1">
      <c r="A514" s="48"/>
    </row>
    <row r="515" ht="15" customHeight="1">
      <c r="A515" s="48"/>
    </row>
    <row r="516" ht="15" customHeight="1">
      <c r="A516" s="48"/>
    </row>
    <row r="517" ht="15" customHeight="1">
      <c r="A517" s="48"/>
    </row>
    <row r="518" ht="15" customHeight="1">
      <c r="A518" s="48"/>
    </row>
    <row r="519" ht="15" customHeight="1">
      <c r="A519" s="48"/>
    </row>
    <row r="520" ht="15" customHeight="1">
      <c r="A520" s="48"/>
    </row>
    <row r="521" ht="15" customHeight="1">
      <c r="A521" s="48"/>
    </row>
    <row r="522" ht="15" customHeight="1">
      <c r="A522" s="48"/>
    </row>
    <row r="523" ht="15" customHeight="1">
      <c r="A523" s="48"/>
    </row>
    <row r="524" ht="15" customHeight="1">
      <c r="A524" s="48"/>
    </row>
    <row r="525" ht="15" customHeight="1">
      <c r="A525" s="48"/>
    </row>
    <row r="526" ht="15" customHeight="1">
      <c r="A526" s="48"/>
    </row>
    <row r="527" ht="15" customHeight="1">
      <c r="A527" s="48"/>
    </row>
    <row r="528" ht="15" customHeight="1">
      <c r="A528" s="48"/>
    </row>
    <row r="529" ht="15" customHeight="1">
      <c r="A529" s="48"/>
    </row>
    <row r="530" ht="15" customHeight="1">
      <c r="A530" s="48"/>
    </row>
    <row r="531" ht="15" customHeight="1">
      <c r="A531" s="48"/>
    </row>
    <row r="532" ht="15" customHeight="1">
      <c r="A532" s="48"/>
    </row>
    <row r="533" ht="15" customHeight="1">
      <c r="A533" s="48"/>
    </row>
    <row r="534" ht="15" customHeight="1">
      <c r="A534" s="48"/>
    </row>
    <row r="535" ht="15" customHeight="1">
      <c r="A535" s="48"/>
    </row>
    <row r="536" ht="15" customHeight="1">
      <c r="A536" s="48"/>
    </row>
    <row r="537" ht="15" customHeight="1">
      <c r="A537" s="48"/>
    </row>
    <row r="538" ht="15" customHeight="1">
      <c r="A538" s="48"/>
    </row>
    <row r="539" ht="15" customHeight="1">
      <c r="A539" s="48"/>
    </row>
    <row r="540" ht="15" customHeight="1">
      <c r="A540" s="48"/>
    </row>
    <row r="541" ht="15" customHeight="1">
      <c r="A541" s="48"/>
    </row>
    <row r="542" ht="15" customHeight="1">
      <c r="A542" s="48"/>
    </row>
    <row r="543" ht="15" customHeight="1">
      <c r="A543" s="48"/>
    </row>
    <row r="544" ht="15" customHeight="1">
      <c r="A544" s="48"/>
    </row>
    <row r="545" ht="15" customHeight="1">
      <c r="A545" s="48"/>
    </row>
    <row r="546" ht="15" customHeight="1">
      <c r="A546" s="48"/>
    </row>
    <row r="547" ht="15" customHeight="1">
      <c r="A547" s="48"/>
    </row>
    <row r="548" ht="15" customHeight="1">
      <c r="A548" s="48"/>
    </row>
    <row r="549" ht="15" customHeight="1">
      <c r="A549" s="48"/>
    </row>
    <row r="550" ht="15" customHeight="1">
      <c r="A550" s="48"/>
    </row>
    <row r="551" ht="15" customHeight="1">
      <c r="A551" s="48"/>
    </row>
    <row r="552" ht="15" customHeight="1">
      <c r="A552" s="48"/>
    </row>
    <row r="553" ht="15" customHeight="1">
      <c r="A553" s="48"/>
    </row>
    <row r="554" ht="15" customHeight="1">
      <c r="A554" s="48"/>
    </row>
    <row r="555" ht="15" customHeight="1">
      <c r="A555" s="48"/>
    </row>
    <row r="556" ht="15" customHeight="1">
      <c r="A556" s="48"/>
    </row>
    <row r="557" ht="15" customHeight="1">
      <c r="A557" s="48"/>
    </row>
    <row r="558" ht="15" customHeight="1">
      <c r="A558" s="48"/>
    </row>
    <row r="559" ht="15" customHeight="1">
      <c r="A559" s="48"/>
    </row>
    <row r="560" ht="15" customHeight="1">
      <c r="A560" s="48"/>
    </row>
    <row r="561" ht="15" customHeight="1">
      <c r="A561" s="48"/>
    </row>
    <row r="562" ht="15" customHeight="1">
      <c r="A562" s="48"/>
    </row>
    <row r="563" ht="15" customHeight="1">
      <c r="A563" s="48"/>
    </row>
    <row r="564" ht="15" customHeight="1">
      <c r="A564" s="48"/>
    </row>
    <row r="565" ht="15" customHeight="1">
      <c r="A565" s="48"/>
    </row>
    <row r="566" ht="15" customHeight="1">
      <c r="A566" s="48"/>
    </row>
    <row r="567" ht="15" customHeight="1">
      <c r="A567" s="48"/>
    </row>
    <row r="568" ht="15" customHeight="1">
      <c r="A568" s="48"/>
    </row>
    <row r="569" ht="15" customHeight="1">
      <c r="A569" s="48"/>
    </row>
    <row r="570" ht="15" customHeight="1">
      <c r="A570" s="48"/>
    </row>
    <row r="571" ht="15" customHeight="1">
      <c r="A571" s="48"/>
    </row>
    <row r="572" ht="15" customHeight="1">
      <c r="A572" s="48"/>
    </row>
    <row r="573" ht="15" customHeight="1">
      <c r="A573" s="48"/>
    </row>
    <row r="574" ht="15" customHeight="1">
      <c r="A574" s="48"/>
    </row>
    <row r="575" ht="15" customHeight="1">
      <c r="A575" s="48"/>
    </row>
    <row r="576" ht="15" customHeight="1">
      <c r="A576" s="48"/>
    </row>
    <row r="577" ht="15" customHeight="1">
      <c r="A577" s="48"/>
    </row>
    <row r="578" ht="15" customHeight="1">
      <c r="A578" s="48"/>
    </row>
    <row r="579" ht="15" customHeight="1">
      <c r="A579" s="48"/>
    </row>
    <row r="580" ht="15" customHeight="1">
      <c r="A580" s="48"/>
    </row>
    <row r="581" ht="15" customHeight="1">
      <c r="A581" s="48"/>
    </row>
    <row r="582" ht="15" customHeight="1">
      <c r="A582" s="48"/>
    </row>
    <row r="583" ht="15" customHeight="1">
      <c r="A583" s="48"/>
    </row>
    <row r="584" ht="15" customHeight="1">
      <c r="A584" s="48"/>
    </row>
    <row r="585" ht="15" customHeight="1">
      <c r="A585" s="48"/>
    </row>
    <row r="586" ht="15" customHeight="1">
      <c r="A586" s="48"/>
    </row>
    <row r="587" ht="15" customHeight="1">
      <c r="A587" s="48"/>
    </row>
    <row r="588" ht="15" customHeight="1">
      <c r="A588" s="48"/>
    </row>
    <row r="589" ht="15" customHeight="1">
      <c r="A589" s="48"/>
    </row>
    <row r="590" ht="15" customHeight="1">
      <c r="A590" s="48"/>
    </row>
    <row r="591" ht="15" customHeight="1">
      <c r="A591" s="48"/>
    </row>
    <row r="592" ht="15" customHeight="1">
      <c r="A592" s="48"/>
    </row>
    <row r="593" ht="15" customHeight="1">
      <c r="A593" s="48"/>
    </row>
    <row r="594" ht="15" customHeight="1">
      <c r="A594" s="48"/>
    </row>
    <row r="595" ht="15" customHeight="1">
      <c r="A595" s="48"/>
    </row>
    <row r="596" ht="15" customHeight="1">
      <c r="A596" s="48"/>
    </row>
    <row r="597" ht="15" customHeight="1">
      <c r="A597" s="48"/>
    </row>
    <row r="598" ht="15" customHeight="1">
      <c r="A598" s="48"/>
    </row>
    <row r="599" ht="15" customHeight="1">
      <c r="A599" s="48"/>
    </row>
    <row r="600" ht="15" customHeight="1">
      <c r="A600" s="48"/>
    </row>
    <row r="601" ht="15" customHeight="1">
      <c r="A601" s="48"/>
    </row>
    <row r="602" ht="15" customHeight="1">
      <c r="A602" s="48"/>
    </row>
    <row r="603" ht="15" customHeight="1">
      <c r="A603" s="48"/>
    </row>
    <row r="604" ht="15" customHeight="1">
      <c r="A604" s="48"/>
    </row>
    <row r="605" ht="15" customHeight="1">
      <c r="A605" s="48"/>
    </row>
    <row r="606" ht="15" customHeight="1">
      <c r="A606" s="48"/>
    </row>
    <row r="607" ht="15" customHeight="1">
      <c r="A607" s="48"/>
    </row>
    <row r="608" ht="15" customHeight="1">
      <c r="A608" s="48"/>
    </row>
    <row r="609" ht="15" customHeight="1">
      <c r="A609" s="48"/>
    </row>
    <row r="610" ht="15" customHeight="1">
      <c r="A610" s="48"/>
    </row>
    <row r="611" ht="15" customHeight="1">
      <c r="A611" s="48"/>
    </row>
    <row r="612" ht="15" customHeight="1">
      <c r="A612" s="48"/>
    </row>
    <row r="613" ht="15" customHeight="1">
      <c r="A613" s="48"/>
    </row>
    <row r="614" ht="15" customHeight="1">
      <c r="A614" s="48"/>
    </row>
    <row r="615" ht="15" customHeight="1">
      <c r="A615" s="48"/>
    </row>
    <row r="616" ht="15" customHeight="1">
      <c r="A616" s="48"/>
    </row>
    <row r="617" ht="15" customHeight="1">
      <c r="A617" s="48"/>
    </row>
    <row r="618" ht="15" customHeight="1">
      <c r="A618" s="48"/>
    </row>
    <row r="619" ht="15" customHeight="1">
      <c r="A619" s="48"/>
    </row>
    <row r="620" ht="15" customHeight="1">
      <c r="A620" s="48"/>
    </row>
    <row r="621" ht="15" customHeight="1">
      <c r="A621" s="48"/>
    </row>
    <row r="622" ht="15" customHeight="1">
      <c r="A622" s="48"/>
    </row>
    <row r="623" ht="15" customHeight="1">
      <c r="A623" s="48"/>
    </row>
    <row r="624" ht="15" customHeight="1">
      <c r="A624" s="48"/>
    </row>
    <row r="625" ht="15" customHeight="1">
      <c r="A625" s="48"/>
    </row>
    <row r="626" ht="15" customHeight="1">
      <c r="A626" s="48"/>
    </row>
    <row r="627" ht="15" customHeight="1">
      <c r="A627" s="48"/>
    </row>
    <row r="628" ht="15" customHeight="1">
      <c r="A628" s="48"/>
    </row>
    <row r="629" ht="15" customHeight="1">
      <c r="A629" s="48"/>
    </row>
    <row r="630" ht="15" customHeight="1">
      <c r="A630" s="48"/>
    </row>
    <row r="631" ht="15" customHeight="1">
      <c r="A631" s="48"/>
    </row>
    <row r="632" ht="15" customHeight="1">
      <c r="A632" s="48"/>
    </row>
    <row r="633" ht="15" customHeight="1">
      <c r="A633" s="48"/>
    </row>
    <row r="634" ht="15" customHeight="1">
      <c r="A634" s="48"/>
    </row>
    <row r="635" ht="15" customHeight="1">
      <c r="A635" s="48"/>
    </row>
    <row r="636" ht="15" customHeight="1">
      <c r="A636" s="48"/>
    </row>
    <row r="637" ht="15" customHeight="1">
      <c r="A637" s="48"/>
    </row>
    <row r="638" ht="15" customHeight="1">
      <c r="A638" s="48"/>
    </row>
    <row r="639" ht="15" customHeight="1">
      <c r="A639" s="48"/>
    </row>
    <row r="640" ht="15" customHeight="1">
      <c r="A640" s="48"/>
    </row>
    <row r="641" ht="15" customHeight="1">
      <c r="A641" s="48"/>
    </row>
    <row r="642" ht="15" customHeight="1">
      <c r="A642" s="48"/>
    </row>
    <row r="643" ht="15" customHeight="1">
      <c r="A643" s="48"/>
    </row>
    <row r="644" ht="15" customHeight="1">
      <c r="A644" s="48"/>
    </row>
    <row r="645" ht="15" customHeight="1">
      <c r="A645" s="48"/>
    </row>
    <row r="646" ht="15" customHeight="1">
      <c r="A646" s="48"/>
    </row>
    <row r="647" ht="15" customHeight="1">
      <c r="A647" s="48"/>
    </row>
    <row r="648" ht="15" customHeight="1">
      <c r="A648" s="48"/>
    </row>
    <row r="649" ht="15" customHeight="1">
      <c r="A649" s="48"/>
    </row>
    <row r="650" ht="15" customHeight="1">
      <c r="A650" s="48"/>
    </row>
    <row r="651" ht="15" customHeight="1">
      <c r="A651" s="48"/>
    </row>
    <row r="652" ht="15" customHeight="1">
      <c r="A652" s="48"/>
    </row>
    <row r="653" ht="15" customHeight="1">
      <c r="A653" s="48"/>
    </row>
    <row r="654" ht="15" customHeight="1">
      <c r="A654" s="48"/>
    </row>
    <row r="655" ht="15" customHeight="1">
      <c r="A655" s="48"/>
    </row>
    <row r="656" ht="15" customHeight="1">
      <c r="A656" s="48"/>
    </row>
    <row r="657" ht="15" customHeight="1">
      <c r="A657" s="48"/>
    </row>
    <row r="658" ht="15" customHeight="1">
      <c r="A658" s="48"/>
    </row>
    <row r="659" ht="15" customHeight="1">
      <c r="A659" s="48"/>
    </row>
    <row r="660" ht="15" customHeight="1">
      <c r="A660" s="48"/>
    </row>
    <row r="661" ht="15" customHeight="1">
      <c r="A661" s="48"/>
    </row>
    <row r="662" ht="15" customHeight="1">
      <c r="A662" s="48"/>
    </row>
    <row r="663" ht="15" customHeight="1">
      <c r="A663" s="48"/>
    </row>
    <row r="664" ht="15" customHeight="1">
      <c r="A664" s="48"/>
    </row>
    <row r="665" ht="15" customHeight="1">
      <c r="A665" s="48"/>
    </row>
    <row r="666" ht="15" customHeight="1">
      <c r="A666" s="48"/>
    </row>
    <row r="667" ht="15" customHeight="1">
      <c r="A667" s="48"/>
    </row>
    <row r="668" ht="15" customHeight="1">
      <c r="A668" s="48"/>
    </row>
    <row r="669" ht="15" customHeight="1">
      <c r="A669" s="48"/>
    </row>
    <row r="670" ht="15" customHeight="1">
      <c r="A670" s="48"/>
    </row>
    <row r="671" ht="15" customHeight="1">
      <c r="A671" s="48"/>
    </row>
    <row r="672" ht="15" customHeight="1">
      <c r="A672" s="48"/>
    </row>
    <row r="673" ht="15" customHeight="1">
      <c r="A673" s="48"/>
    </row>
    <row r="674" ht="15" customHeight="1">
      <c r="A674" s="48"/>
    </row>
    <row r="675" ht="15" customHeight="1">
      <c r="A675" s="48"/>
    </row>
    <row r="676" ht="15" customHeight="1">
      <c r="A676" s="48"/>
    </row>
    <row r="677" ht="15" customHeight="1">
      <c r="A677" s="48"/>
    </row>
    <row r="678" ht="15" customHeight="1">
      <c r="A678" s="48"/>
    </row>
    <row r="679" ht="15" customHeight="1">
      <c r="A679" s="48"/>
    </row>
    <row r="680" ht="15" customHeight="1">
      <c r="A680" s="48"/>
    </row>
    <row r="681" ht="15" customHeight="1">
      <c r="A681" s="48"/>
    </row>
    <row r="682" ht="15" customHeight="1">
      <c r="A682" s="48"/>
    </row>
    <row r="683" ht="15" customHeight="1">
      <c r="A683" s="48"/>
    </row>
    <row r="684" ht="15" customHeight="1">
      <c r="A684" s="48"/>
    </row>
    <row r="685" ht="15" customHeight="1">
      <c r="A685" s="48"/>
    </row>
    <row r="686" ht="15" customHeight="1">
      <c r="A686" s="48"/>
    </row>
    <row r="687" ht="15" customHeight="1">
      <c r="A687" s="48"/>
    </row>
    <row r="688" ht="15" customHeight="1">
      <c r="A688" s="48"/>
    </row>
    <row r="689" ht="15" customHeight="1">
      <c r="A689" s="48"/>
    </row>
    <row r="690" ht="15" customHeight="1">
      <c r="A690" s="48"/>
    </row>
    <row r="691" ht="15" customHeight="1">
      <c r="A691" s="48"/>
    </row>
    <row r="692" ht="15" customHeight="1">
      <c r="A692" s="48"/>
    </row>
    <row r="693" ht="15" customHeight="1">
      <c r="A693" s="48"/>
    </row>
    <row r="694" ht="15" customHeight="1">
      <c r="A694" s="48"/>
    </row>
    <row r="695" ht="15" customHeight="1">
      <c r="A695" s="48"/>
    </row>
    <row r="696" ht="15" customHeight="1">
      <c r="A696" s="48"/>
    </row>
    <row r="697" ht="15" customHeight="1">
      <c r="A697" s="48"/>
    </row>
    <row r="698" ht="15" customHeight="1">
      <c r="A698" s="48"/>
    </row>
    <row r="699" ht="15" customHeight="1">
      <c r="A699" s="48"/>
    </row>
    <row r="700" ht="15" customHeight="1">
      <c r="A700" s="48"/>
    </row>
    <row r="701" ht="15" customHeight="1">
      <c r="A701" s="48"/>
    </row>
    <row r="702" ht="15" customHeight="1">
      <c r="A702" s="48"/>
    </row>
    <row r="703" ht="15" customHeight="1">
      <c r="A703" s="48"/>
    </row>
    <row r="704" ht="15" customHeight="1">
      <c r="A704" s="48"/>
    </row>
    <row r="705" ht="15" customHeight="1">
      <c r="A705" s="48"/>
    </row>
    <row r="706" ht="15" customHeight="1">
      <c r="A706" s="48"/>
    </row>
    <row r="707" ht="15" customHeight="1">
      <c r="A707" s="48"/>
    </row>
    <row r="708" ht="15" customHeight="1">
      <c r="A708" s="48"/>
    </row>
    <row r="709" ht="15" customHeight="1">
      <c r="A709" s="48"/>
    </row>
    <row r="710" ht="15" customHeight="1">
      <c r="A710" s="48"/>
    </row>
    <row r="711" ht="15" customHeight="1">
      <c r="A711" s="48"/>
    </row>
    <row r="712" ht="15" customHeight="1">
      <c r="A712" s="48"/>
    </row>
    <row r="713" ht="15" customHeight="1">
      <c r="A713" s="48"/>
    </row>
    <row r="714" ht="15" customHeight="1">
      <c r="A714" s="48"/>
    </row>
    <row r="715" ht="15" customHeight="1">
      <c r="A715" s="48"/>
    </row>
    <row r="716" ht="15" customHeight="1">
      <c r="A716" s="48"/>
    </row>
    <row r="717" ht="15" customHeight="1">
      <c r="A717" s="48"/>
    </row>
    <row r="718" ht="15" customHeight="1">
      <c r="A718" s="48"/>
    </row>
    <row r="719" ht="15" customHeight="1">
      <c r="A719" s="48"/>
    </row>
    <row r="720" ht="15" customHeight="1">
      <c r="A720" s="48"/>
    </row>
    <row r="721" ht="15" customHeight="1">
      <c r="A721" s="48"/>
    </row>
    <row r="722" ht="15" customHeight="1">
      <c r="A722" s="48"/>
    </row>
    <row r="723" ht="15" customHeight="1">
      <c r="A723" s="48"/>
    </row>
    <row r="724" ht="15" customHeight="1">
      <c r="A724" s="48"/>
    </row>
    <row r="725" ht="15" customHeight="1">
      <c r="A725" s="48"/>
    </row>
    <row r="726" ht="15" customHeight="1">
      <c r="A726" s="48"/>
    </row>
    <row r="727" ht="15" customHeight="1">
      <c r="A727" s="48"/>
    </row>
    <row r="728" ht="15" customHeight="1">
      <c r="A728" s="48"/>
    </row>
    <row r="729" ht="15" customHeight="1">
      <c r="A729" s="48"/>
    </row>
    <row r="730" ht="15" customHeight="1">
      <c r="A730" s="48"/>
    </row>
    <row r="731" ht="15" customHeight="1">
      <c r="A731" s="48"/>
    </row>
    <row r="732" ht="15" customHeight="1">
      <c r="A732" s="48"/>
    </row>
    <row r="733" ht="15" customHeight="1">
      <c r="A733" s="48"/>
    </row>
    <row r="734" ht="15" customHeight="1">
      <c r="A734" s="48"/>
    </row>
    <row r="735" ht="15" customHeight="1">
      <c r="A735" s="48"/>
    </row>
    <row r="736" ht="15" customHeight="1">
      <c r="A736" s="48"/>
    </row>
    <row r="737" ht="15" customHeight="1">
      <c r="A737" s="48"/>
    </row>
    <row r="738" ht="15" customHeight="1">
      <c r="A738" s="48"/>
    </row>
    <row r="739" ht="15" customHeight="1">
      <c r="A739" s="48"/>
    </row>
    <row r="740" ht="15" customHeight="1">
      <c r="A740" s="48"/>
    </row>
    <row r="741" ht="15" customHeight="1">
      <c r="A741" s="48"/>
    </row>
    <row r="742" ht="15" customHeight="1">
      <c r="A742" s="48"/>
    </row>
    <row r="743" ht="15" customHeight="1">
      <c r="A743" s="48"/>
    </row>
    <row r="744" ht="15" customHeight="1">
      <c r="A744" s="48"/>
    </row>
    <row r="745" ht="15" customHeight="1">
      <c r="A745" s="48"/>
    </row>
    <row r="746" ht="15" customHeight="1">
      <c r="A746" s="48"/>
    </row>
    <row r="747" ht="15" customHeight="1">
      <c r="A747" s="48"/>
    </row>
    <row r="748" ht="15" customHeight="1">
      <c r="A748" s="48"/>
    </row>
    <row r="749" ht="15" customHeight="1">
      <c r="A749" s="48"/>
    </row>
    <row r="750" ht="15" customHeight="1">
      <c r="A750" s="48"/>
    </row>
    <row r="751" ht="15" customHeight="1">
      <c r="A751" s="48"/>
    </row>
    <row r="752" ht="15" customHeight="1">
      <c r="A752" s="48"/>
    </row>
    <row r="753" ht="15" customHeight="1">
      <c r="A753" s="48"/>
    </row>
    <row r="754" ht="15" customHeight="1">
      <c r="A754" s="48"/>
    </row>
    <row r="755" ht="15" customHeight="1">
      <c r="A755" s="48"/>
    </row>
    <row r="756" ht="15" customHeight="1">
      <c r="A756" s="48"/>
    </row>
    <row r="757" ht="15" customHeight="1">
      <c r="A757" s="48"/>
    </row>
    <row r="758" ht="15" customHeight="1">
      <c r="A758" s="48"/>
    </row>
    <row r="759" ht="15" customHeight="1">
      <c r="A759" s="48"/>
    </row>
    <row r="760" ht="15" customHeight="1">
      <c r="A760" s="48"/>
    </row>
    <row r="761" ht="15" customHeight="1">
      <c r="A761" s="48"/>
    </row>
    <row r="762" ht="15" customHeight="1">
      <c r="A762" s="48"/>
    </row>
    <row r="763" ht="15" customHeight="1">
      <c r="A763" s="48"/>
    </row>
    <row r="764" ht="15" customHeight="1">
      <c r="A764" s="48"/>
    </row>
    <row r="765" ht="15" customHeight="1">
      <c r="A765" s="48"/>
    </row>
    <row r="766" ht="15" customHeight="1">
      <c r="A766" s="48"/>
    </row>
    <row r="767" ht="15" customHeight="1">
      <c r="A767" s="48"/>
    </row>
    <row r="768" ht="15" customHeight="1">
      <c r="A768" s="48"/>
    </row>
    <row r="769" ht="15" customHeight="1">
      <c r="A769" s="48"/>
    </row>
    <row r="770" ht="15" customHeight="1">
      <c r="A770" s="48"/>
    </row>
    <row r="771" ht="15" customHeight="1">
      <c r="A771" s="48"/>
    </row>
    <row r="772" ht="15" customHeight="1">
      <c r="A772" s="48"/>
    </row>
    <row r="773" ht="15" customHeight="1">
      <c r="A773" s="48"/>
    </row>
    <row r="774" ht="15" customHeight="1">
      <c r="A774" s="48"/>
    </row>
    <row r="775" ht="15" customHeight="1">
      <c r="A775" s="48"/>
    </row>
    <row r="776" ht="15" customHeight="1">
      <c r="A776" s="48"/>
    </row>
    <row r="777" ht="15" customHeight="1">
      <c r="A777" s="48"/>
    </row>
    <row r="778" ht="15" customHeight="1">
      <c r="A778" s="48"/>
    </row>
    <row r="779" ht="15" customHeight="1">
      <c r="A779" s="48"/>
    </row>
    <row r="780" ht="15" customHeight="1">
      <c r="A780" s="48"/>
    </row>
    <row r="781" ht="15" customHeight="1">
      <c r="A781" s="48"/>
    </row>
    <row r="782" ht="15" customHeight="1">
      <c r="A782" s="48"/>
    </row>
    <row r="783" ht="15" customHeight="1">
      <c r="A783" s="48"/>
    </row>
    <row r="784" ht="15" customHeight="1">
      <c r="A784" s="48"/>
    </row>
    <row r="785" ht="15" customHeight="1">
      <c r="A785" s="48"/>
    </row>
    <row r="786" ht="15" customHeight="1">
      <c r="A786" s="48"/>
    </row>
    <row r="787" ht="15" customHeight="1">
      <c r="A787" s="48"/>
    </row>
    <row r="788" ht="15" customHeight="1">
      <c r="A788" s="48"/>
    </row>
    <row r="789" ht="15" customHeight="1">
      <c r="A789" s="48"/>
    </row>
    <row r="790" ht="15" customHeight="1">
      <c r="A790" s="48"/>
    </row>
    <row r="791" ht="15" customHeight="1">
      <c r="A791" s="48"/>
    </row>
    <row r="792" ht="15" customHeight="1">
      <c r="A792" s="48"/>
    </row>
    <row r="793" ht="15" customHeight="1">
      <c r="A793" s="48"/>
    </row>
    <row r="794" ht="15" customHeight="1">
      <c r="A794" s="48"/>
    </row>
    <row r="795" ht="15" customHeight="1">
      <c r="A795" s="48"/>
    </row>
    <row r="796" ht="15" customHeight="1">
      <c r="A796" s="48"/>
    </row>
    <row r="797" ht="15" customHeight="1">
      <c r="A797" s="48"/>
    </row>
    <row r="798" ht="15" customHeight="1">
      <c r="A798" s="48"/>
    </row>
    <row r="799" ht="15" customHeight="1">
      <c r="A799" s="48"/>
    </row>
    <row r="800" ht="15" customHeight="1">
      <c r="A800" s="48"/>
    </row>
    <row r="801" ht="15" customHeight="1">
      <c r="A801" s="48"/>
    </row>
    <row r="802" ht="15" customHeight="1">
      <c r="A802" s="48"/>
    </row>
    <row r="803" ht="15" customHeight="1">
      <c r="A803" s="48"/>
    </row>
    <row r="804" ht="15" customHeight="1">
      <c r="A804" s="48"/>
    </row>
    <row r="805" ht="15" customHeight="1">
      <c r="A805" s="48"/>
    </row>
    <row r="806" ht="15" customHeight="1">
      <c r="A806" s="48"/>
    </row>
    <row r="807" ht="15" customHeight="1">
      <c r="A807" s="48"/>
    </row>
    <row r="808" ht="15" customHeight="1">
      <c r="A808" s="48"/>
    </row>
    <row r="809" ht="15" customHeight="1">
      <c r="A809" s="48"/>
    </row>
    <row r="810" ht="15" customHeight="1">
      <c r="A810" s="48"/>
    </row>
    <row r="811" ht="15" customHeight="1">
      <c r="A811" s="48"/>
    </row>
    <row r="812" ht="15" customHeight="1">
      <c r="A812" s="48"/>
    </row>
    <row r="813" ht="15" customHeight="1">
      <c r="A813" s="48"/>
    </row>
    <row r="814" ht="15" customHeight="1">
      <c r="A814" s="48"/>
    </row>
    <row r="815" ht="15" customHeight="1">
      <c r="A815" s="48"/>
    </row>
    <row r="816" ht="15" customHeight="1">
      <c r="A816" s="48"/>
    </row>
    <row r="817" ht="15" customHeight="1">
      <c r="A817" s="48"/>
    </row>
    <row r="818" ht="15" customHeight="1">
      <c r="A818" s="48"/>
    </row>
    <row r="819" ht="15" customHeight="1">
      <c r="A819" s="48"/>
    </row>
    <row r="820" ht="15" customHeight="1">
      <c r="A820" s="48"/>
    </row>
    <row r="821" ht="15" customHeight="1">
      <c r="A821" s="48"/>
    </row>
    <row r="822" ht="15" customHeight="1">
      <c r="A822" s="48"/>
    </row>
    <row r="823" ht="15" customHeight="1">
      <c r="A823" s="48"/>
    </row>
    <row r="824" ht="15" customHeight="1">
      <c r="A824" s="48"/>
    </row>
    <row r="825" ht="15" customHeight="1">
      <c r="A825" s="48"/>
    </row>
    <row r="826" ht="15" customHeight="1">
      <c r="A826" s="48"/>
    </row>
    <row r="827" ht="15" customHeight="1">
      <c r="A827" s="48"/>
    </row>
    <row r="828" ht="15" customHeight="1">
      <c r="A828" s="48"/>
    </row>
    <row r="829" ht="15" customHeight="1">
      <c r="A829" s="48"/>
    </row>
    <row r="830" ht="15" customHeight="1">
      <c r="A830" s="48"/>
    </row>
    <row r="831" ht="15" customHeight="1">
      <c r="A831" s="48"/>
    </row>
    <row r="832" ht="15" customHeight="1">
      <c r="A832" s="48"/>
    </row>
    <row r="833" ht="15" customHeight="1">
      <c r="A833" s="48"/>
    </row>
    <row r="834" ht="15" customHeight="1">
      <c r="A834" s="48"/>
    </row>
    <row r="835" ht="15" customHeight="1">
      <c r="A835" s="48"/>
    </row>
    <row r="836" ht="15" customHeight="1">
      <c r="A836" s="48"/>
    </row>
    <row r="837" ht="15" customHeight="1">
      <c r="A837" s="48"/>
    </row>
    <row r="838" ht="15" customHeight="1">
      <c r="A838" s="48"/>
    </row>
    <row r="839" ht="15" customHeight="1">
      <c r="A839" s="48"/>
    </row>
    <row r="840" ht="15" customHeight="1">
      <c r="A840" s="48"/>
    </row>
    <row r="841" ht="15" customHeight="1">
      <c r="A841" s="48"/>
    </row>
    <row r="842" ht="15" customHeight="1">
      <c r="A842" s="48"/>
    </row>
    <row r="843" ht="15" customHeight="1">
      <c r="A843" s="48"/>
    </row>
    <row r="844" ht="15" customHeight="1">
      <c r="A844" s="48"/>
    </row>
    <row r="845" ht="15" customHeight="1">
      <c r="A845" s="48"/>
    </row>
    <row r="846" ht="15" customHeight="1">
      <c r="A846" s="48"/>
    </row>
    <row r="847" ht="15" customHeight="1">
      <c r="A847" s="48"/>
    </row>
    <row r="848" ht="15" customHeight="1">
      <c r="A848" s="48"/>
    </row>
    <row r="849" ht="15" customHeight="1">
      <c r="A849" s="48"/>
    </row>
    <row r="850" ht="15" customHeight="1">
      <c r="A850" s="48"/>
    </row>
    <row r="851" ht="15" customHeight="1">
      <c r="A851" s="48"/>
    </row>
    <row r="852" ht="15" customHeight="1">
      <c r="A852" s="48"/>
    </row>
    <row r="853" ht="15" customHeight="1">
      <c r="A853" s="48"/>
    </row>
    <row r="854" ht="15" customHeight="1">
      <c r="A854" s="48"/>
    </row>
    <row r="855" ht="15" customHeight="1">
      <c r="A855" s="48"/>
    </row>
    <row r="856" ht="15" customHeight="1">
      <c r="A856" s="48"/>
    </row>
    <row r="857" ht="15" customHeight="1">
      <c r="A857" s="48"/>
    </row>
    <row r="858" ht="15" customHeight="1">
      <c r="A858" s="48"/>
    </row>
    <row r="859" ht="15" customHeight="1">
      <c r="A859" s="48"/>
    </row>
    <row r="860" ht="15" customHeight="1">
      <c r="A860" s="48"/>
    </row>
    <row r="861" ht="15" customHeight="1">
      <c r="A861" s="48"/>
    </row>
    <row r="862" ht="15" customHeight="1">
      <c r="A862" s="48"/>
    </row>
    <row r="863" ht="15" customHeight="1">
      <c r="A863" s="48"/>
    </row>
    <row r="864" ht="15" customHeight="1">
      <c r="A864" s="48"/>
    </row>
    <row r="865" ht="15" customHeight="1">
      <c r="A865" s="48"/>
    </row>
    <row r="866" ht="15" customHeight="1">
      <c r="A866" s="48"/>
    </row>
    <row r="867" ht="15" customHeight="1">
      <c r="A867" s="48"/>
    </row>
    <row r="868" ht="15" customHeight="1">
      <c r="A868" s="48"/>
    </row>
    <row r="869" ht="15" customHeight="1">
      <c r="A869" s="48"/>
    </row>
    <row r="870" ht="15" customHeight="1">
      <c r="A870" s="48"/>
    </row>
    <row r="871" ht="15" customHeight="1">
      <c r="A871" s="48"/>
    </row>
    <row r="872" ht="15" customHeight="1">
      <c r="A872" s="48"/>
    </row>
    <row r="873" ht="15" customHeight="1">
      <c r="A873" s="48"/>
    </row>
    <row r="874" ht="15" customHeight="1">
      <c r="A874" s="48"/>
    </row>
    <row r="875" ht="15" customHeight="1">
      <c r="A875" s="48"/>
    </row>
    <row r="876" ht="15" customHeight="1">
      <c r="A876" s="48"/>
    </row>
    <row r="877" ht="15" customHeight="1">
      <c r="A877" s="48"/>
    </row>
    <row r="878" ht="15" customHeight="1">
      <c r="A878" s="48"/>
    </row>
    <row r="879" ht="15" customHeight="1">
      <c r="A879" s="48"/>
    </row>
    <row r="880" ht="15" customHeight="1">
      <c r="A880" s="48"/>
    </row>
    <row r="881" ht="15" customHeight="1">
      <c r="A881" s="48"/>
    </row>
    <row r="882" ht="15" customHeight="1">
      <c r="A882" s="48"/>
    </row>
    <row r="883" ht="15" customHeight="1">
      <c r="A883" s="48"/>
    </row>
    <row r="884" ht="15" customHeight="1">
      <c r="A884" s="48"/>
    </row>
    <row r="885" ht="15" customHeight="1">
      <c r="A885" s="48"/>
    </row>
    <row r="886" ht="15" customHeight="1">
      <c r="A886" s="48"/>
    </row>
    <row r="887" ht="15" customHeight="1">
      <c r="A887" s="48"/>
    </row>
    <row r="888" ht="15" customHeight="1">
      <c r="A888" s="48"/>
    </row>
    <row r="889" ht="15" customHeight="1">
      <c r="A889" s="48"/>
    </row>
    <row r="890" ht="15" customHeight="1">
      <c r="A890" s="48"/>
    </row>
    <row r="891" ht="15" customHeight="1">
      <c r="A891" s="48"/>
    </row>
    <row r="892" ht="15" customHeight="1">
      <c r="A892" s="48"/>
    </row>
    <row r="893" ht="15" customHeight="1">
      <c r="A893" s="48"/>
    </row>
    <row r="894" ht="15" customHeight="1">
      <c r="A894" s="48"/>
    </row>
    <row r="895" ht="15" customHeight="1">
      <c r="A895" s="48"/>
    </row>
    <row r="896" ht="15" customHeight="1">
      <c r="A896" s="48"/>
    </row>
    <row r="897" ht="15" customHeight="1">
      <c r="A897" s="48"/>
    </row>
    <row r="898" ht="15" customHeight="1">
      <c r="A898" s="48"/>
    </row>
    <row r="899" ht="15" customHeight="1">
      <c r="A899" s="48"/>
    </row>
    <row r="900" ht="15" customHeight="1">
      <c r="A900" s="48"/>
    </row>
    <row r="901" ht="15" customHeight="1">
      <c r="A901" s="48"/>
    </row>
    <row r="902" ht="15" customHeight="1">
      <c r="A902" s="48"/>
    </row>
    <row r="903" ht="15" customHeight="1">
      <c r="A903" s="48"/>
    </row>
    <row r="904" ht="15" customHeight="1">
      <c r="A904" s="48"/>
    </row>
    <row r="905" ht="15" customHeight="1">
      <c r="A905" s="48"/>
    </row>
    <row r="906" ht="15" customHeight="1">
      <c r="A906" s="48"/>
    </row>
    <row r="907" ht="15" customHeight="1">
      <c r="A907" s="48"/>
    </row>
    <row r="908" ht="15" customHeight="1">
      <c r="A908" s="48"/>
    </row>
    <row r="909" ht="15" customHeight="1">
      <c r="A909" s="48"/>
    </row>
    <row r="910" ht="15" customHeight="1">
      <c r="A910" s="48"/>
    </row>
    <row r="911" ht="15" customHeight="1">
      <c r="A911" s="48"/>
    </row>
    <row r="912" ht="15" customHeight="1">
      <c r="A912" s="48"/>
    </row>
    <row r="913" ht="15" customHeight="1">
      <c r="A913" s="48"/>
    </row>
    <row r="914" ht="15" customHeight="1">
      <c r="A914" s="48"/>
    </row>
    <row r="915" ht="15" customHeight="1">
      <c r="A915" s="48"/>
    </row>
    <row r="916" ht="15" customHeight="1">
      <c r="A916" s="48"/>
    </row>
    <row r="917" ht="15" customHeight="1">
      <c r="A917" s="48"/>
    </row>
    <row r="918" ht="15" customHeight="1">
      <c r="A918" s="48"/>
    </row>
    <row r="919" ht="15" customHeight="1">
      <c r="A919" s="48"/>
    </row>
    <row r="920" ht="15" customHeight="1">
      <c r="A920" s="48"/>
    </row>
    <row r="921" ht="15" customHeight="1">
      <c r="A921" s="48"/>
    </row>
    <row r="922" ht="15" customHeight="1">
      <c r="A922" s="48"/>
    </row>
    <row r="923" ht="15" customHeight="1">
      <c r="A923" s="48"/>
    </row>
    <row r="924" ht="15" customHeight="1">
      <c r="A924" s="48"/>
    </row>
    <row r="925" ht="15" customHeight="1">
      <c r="A925" s="48"/>
    </row>
    <row r="926" ht="15" customHeight="1">
      <c r="A926" s="48"/>
    </row>
    <row r="927" ht="15" customHeight="1">
      <c r="A927" s="48"/>
    </row>
    <row r="928" ht="15" customHeight="1">
      <c r="A928" s="48"/>
    </row>
    <row r="929" ht="15" customHeight="1">
      <c r="A929" s="48"/>
    </row>
    <row r="930" ht="15" customHeight="1">
      <c r="A930" s="48"/>
    </row>
    <row r="931" ht="15" customHeight="1">
      <c r="A931" s="48"/>
    </row>
    <row r="932" ht="15" customHeight="1">
      <c r="A932" s="48"/>
    </row>
    <row r="933" ht="15" customHeight="1">
      <c r="A933" s="48"/>
    </row>
    <row r="934" ht="15" customHeight="1">
      <c r="A934" s="48"/>
    </row>
    <row r="935" ht="15" customHeight="1">
      <c r="A935" s="48"/>
    </row>
    <row r="936" ht="15" customHeight="1">
      <c r="A936" s="48"/>
    </row>
    <row r="937" ht="15" customHeight="1">
      <c r="A937" s="48"/>
    </row>
    <row r="938" ht="15" customHeight="1">
      <c r="A938" s="48"/>
    </row>
    <row r="939" ht="15" customHeight="1">
      <c r="A939" s="48"/>
    </row>
    <row r="940" ht="15" customHeight="1">
      <c r="A940" s="48"/>
    </row>
    <row r="941" ht="15" customHeight="1">
      <c r="A941" s="48"/>
    </row>
    <row r="942" ht="15" customHeight="1">
      <c r="A942" s="48"/>
    </row>
    <row r="943" ht="15" customHeight="1">
      <c r="A943" s="48"/>
    </row>
    <row r="944" ht="15" customHeight="1">
      <c r="A944" s="48"/>
    </row>
    <row r="945" ht="15" customHeight="1">
      <c r="A945" s="48"/>
    </row>
    <row r="946" ht="15" customHeight="1">
      <c r="A946" s="48"/>
    </row>
    <row r="947" ht="15" customHeight="1">
      <c r="A947" s="48"/>
    </row>
    <row r="948" ht="15" customHeight="1">
      <c r="A948" s="48"/>
    </row>
    <row r="949" ht="15" customHeight="1">
      <c r="A949" s="48"/>
    </row>
    <row r="950" ht="15" customHeight="1">
      <c r="A950" s="48"/>
    </row>
    <row r="951" ht="15" customHeight="1">
      <c r="A951" s="48"/>
    </row>
    <row r="952" ht="15" customHeight="1">
      <c r="A952" s="48"/>
    </row>
    <row r="953" ht="15" customHeight="1">
      <c r="A953" s="48"/>
    </row>
    <row r="954" ht="15" customHeight="1">
      <c r="A954" s="48"/>
    </row>
    <row r="955" ht="15" customHeight="1">
      <c r="A955" s="48"/>
    </row>
    <row r="956" ht="15" customHeight="1">
      <c r="A956" s="48"/>
    </row>
    <row r="957" ht="15" customHeight="1">
      <c r="A957" s="48"/>
    </row>
    <row r="958" ht="15" customHeight="1">
      <c r="A958" s="48"/>
    </row>
    <row r="959" ht="15" customHeight="1">
      <c r="A959" s="48"/>
    </row>
    <row r="960" ht="15" customHeight="1">
      <c r="A960" s="48"/>
    </row>
    <row r="961" ht="15" customHeight="1">
      <c r="A961" s="48"/>
    </row>
    <row r="962" ht="15" customHeight="1">
      <c r="A962" s="48"/>
    </row>
    <row r="963" ht="15" customHeight="1">
      <c r="A963" s="48"/>
    </row>
    <row r="964" ht="15" customHeight="1">
      <c r="A964" s="48"/>
    </row>
    <row r="965" ht="15" customHeight="1">
      <c r="A965" s="48"/>
    </row>
    <row r="966" ht="15" customHeight="1">
      <c r="A966" s="48"/>
    </row>
    <row r="967" ht="15" customHeight="1">
      <c r="A967" s="48"/>
    </row>
    <row r="968" ht="15" customHeight="1">
      <c r="A968" s="48"/>
    </row>
    <row r="969" ht="15" customHeight="1">
      <c r="A969" s="48"/>
    </row>
    <row r="970" ht="15" customHeight="1">
      <c r="A970" s="48"/>
    </row>
    <row r="971" ht="15" customHeight="1">
      <c r="A971" s="48"/>
    </row>
    <row r="972" ht="15" customHeight="1">
      <c r="A972" s="48"/>
    </row>
    <row r="973" ht="15" customHeight="1">
      <c r="A973" s="48"/>
    </row>
    <row r="974" ht="15" customHeight="1">
      <c r="A974" s="48"/>
    </row>
    <row r="975" ht="15" customHeight="1">
      <c r="A975" s="48"/>
    </row>
    <row r="976" ht="15" customHeight="1">
      <c r="A976" s="48"/>
    </row>
    <row r="977" ht="15" customHeight="1">
      <c r="A977" s="48"/>
    </row>
    <row r="978" ht="15" customHeight="1">
      <c r="A978" s="48"/>
    </row>
    <row r="979" ht="15" customHeight="1">
      <c r="A979" s="48"/>
    </row>
    <row r="980" ht="15" customHeight="1">
      <c r="A980" s="48"/>
    </row>
    <row r="981" ht="15" customHeight="1">
      <c r="A981" s="48"/>
    </row>
    <row r="982" ht="15" customHeight="1">
      <c r="A982" s="48"/>
    </row>
    <row r="983" ht="15" customHeight="1">
      <c r="A983" s="48"/>
    </row>
    <row r="984" ht="15" customHeight="1">
      <c r="A984" s="48"/>
    </row>
    <row r="985" ht="15" customHeight="1">
      <c r="A985" s="48"/>
    </row>
    <row r="986" ht="15" customHeight="1">
      <c r="A986" s="48"/>
    </row>
    <row r="987" ht="15" customHeight="1">
      <c r="A987" s="48"/>
    </row>
    <row r="988" ht="15" customHeight="1">
      <c r="A988" s="48"/>
    </row>
    <row r="989" ht="15" customHeight="1">
      <c r="A989" s="48"/>
    </row>
    <row r="990" ht="15" customHeight="1">
      <c r="A990" s="48"/>
    </row>
    <row r="991" ht="15" customHeight="1">
      <c r="A991" s="48"/>
    </row>
    <row r="992" ht="15" customHeight="1">
      <c r="A992" s="48"/>
    </row>
    <row r="993" ht="15" customHeight="1">
      <c r="A993" s="48"/>
    </row>
    <row r="994" ht="15" customHeight="1">
      <c r="A994" s="48"/>
    </row>
    <row r="995" ht="15" customHeight="1">
      <c r="A995" s="48"/>
    </row>
    <row r="996" ht="15" customHeight="1">
      <c r="A996" s="48"/>
    </row>
    <row r="997" ht="15" customHeight="1">
      <c r="A997" s="48"/>
    </row>
    <row r="998" ht="15" customHeight="1">
      <c r="A998" s="48"/>
    </row>
    <row r="999" ht="15" customHeight="1">
      <c r="A999" s="48"/>
    </row>
    <row r="1000" ht="15" customHeight="1">
      <c r="A1000" s="48"/>
    </row>
  </sheetData>
  <sheetProtection password="D3C7" sheet="1" objects="1" scenarios="1"/>
  <mergeCells count="31">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s>
  <pageMargins left="0.31496062992126" right="0.118110236220472" top="0.15748031496063" bottom="0" header="0" footer="0"/>
  <pageSetup fitToHeight="2" horizontalDpi="600" verticalDpi="600" orientation="landscape" paperSize="9" scale="1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39"/>
  <sheetViews>
    <sheetView showGridLines="0"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37.1428571428571" style="48" customWidth="1"/>
    <col min="4" max="4" width="35.4285714285714" style="48" bestFit="1" customWidth="1"/>
    <col min="5" max="5" width="34.8571428571429" style="48" bestFit="1" customWidth="1"/>
    <col min="6" max="6" width="14" style="48" bestFit="1" customWidth="1"/>
    <col min="7" max="7" width="20.8571428571429" style="7" customWidth="1"/>
    <col min="8" max="8" width="22" style="7" customWidth="1"/>
    <col min="9" max="9" width="20.1428571428571" style="7" customWidth="1"/>
    <col min="10" max="10" width="21.8571428571429" style="7" customWidth="1"/>
    <col min="11" max="11" width="19.8571428571429" style="7" customWidth="1"/>
    <col min="12" max="12" width="23" style="7" customWidth="1"/>
    <col min="13" max="13" width="21.7142857142857" style="7" customWidth="1"/>
    <col min="14" max="14" width="23.5714285714286" style="7" customWidth="1"/>
    <col min="15" max="16384" width="12.5714285714286" style="7" customWidth="1"/>
  </cols>
  <sheetData>
    <row r="1" spans="1:14" ht="53.45" customHeight="1">
      <c r="A1" s="135"/>
      <c r="B1" s="202" t="s">
        <v>146</v>
      </c>
      <c r="C1" s="202"/>
      <c r="D1" s="202"/>
      <c r="E1" s="202"/>
      <c r="F1" s="202"/>
      <c r="G1" s="202"/>
      <c r="H1" s="202"/>
      <c r="I1" s="202"/>
      <c r="J1" s="202"/>
      <c r="K1" s="202"/>
      <c r="L1" s="202"/>
      <c r="M1" s="202"/>
      <c r="N1" s="202"/>
    </row>
    <row r="2" spans="1:14" ht="16.5" customHeight="1">
      <c r="A2" s="6"/>
      <c r="B2" s="202"/>
      <c r="C2" s="202"/>
      <c r="D2" s="202"/>
      <c r="E2" s="202"/>
      <c r="F2" s="202"/>
      <c r="G2" s="202"/>
      <c r="H2" s="202"/>
      <c r="I2" s="202"/>
      <c r="J2" s="202"/>
      <c r="K2" s="202"/>
      <c r="L2" s="202"/>
      <c r="M2" s="202"/>
      <c r="N2" s="202"/>
    </row>
    <row r="3" spans="1:14" s="23" customFormat="1" ht="30" customHeight="1">
      <c r="A3" s="215" t="s">
        <v>145</v>
      </c>
      <c r="B3" s="215"/>
      <c r="C3" s="215"/>
      <c r="D3" s="215"/>
      <c r="E3" s="215"/>
      <c r="F3" s="215"/>
      <c r="G3" s="215"/>
      <c r="H3" s="215"/>
      <c r="I3" s="215"/>
      <c r="J3" s="215"/>
      <c r="K3" s="215"/>
      <c r="L3" s="215"/>
      <c r="M3" s="215"/>
      <c r="N3" s="215"/>
    </row>
    <row r="4" spans="1:14" s="23" customFormat="1" ht="15" customHeight="1">
      <c r="A4" s="215" t="s">
        <v>150</v>
      </c>
      <c r="B4" s="215"/>
      <c r="C4" s="215"/>
      <c r="D4" s="215"/>
      <c r="E4" s="215"/>
      <c r="F4" s="215"/>
      <c r="G4" s="215"/>
      <c r="H4" s="215"/>
      <c r="I4" s="215"/>
      <c r="J4" s="215"/>
      <c r="K4" s="215"/>
      <c r="L4" s="215"/>
      <c r="M4" s="215"/>
      <c r="N4" s="215"/>
    </row>
    <row r="5" spans="1:14" s="23" customFormat="1" ht="15" customHeight="1">
      <c r="A5" s="216" t="s">
        <v>164</v>
      </c>
      <c r="B5" s="216"/>
      <c r="C5" s="216"/>
      <c r="D5" s="216"/>
      <c r="E5" s="216"/>
      <c r="F5" s="216"/>
      <c r="G5" s="216"/>
      <c r="H5" s="216"/>
      <c r="I5" s="216"/>
      <c r="J5" s="216"/>
      <c r="K5" s="216"/>
      <c r="L5" s="216"/>
      <c r="M5" s="216"/>
      <c r="N5" s="216"/>
    </row>
    <row r="6" spans="1:14" s="23" customFormat="1" ht="15" customHeight="1">
      <c r="A6" s="215" t="s">
        <v>165</v>
      </c>
      <c r="B6" s="215"/>
      <c r="C6" s="215"/>
      <c r="D6" s="215"/>
      <c r="E6" s="215"/>
      <c r="F6" s="215"/>
      <c r="G6" s="215"/>
      <c r="H6" s="215"/>
      <c r="I6" s="215"/>
      <c r="J6" s="215"/>
      <c r="K6" s="215"/>
      <c r="L6" s="215"/>
      <c r="M6" s="215"/>
      <c r="N6" s="215"/>
    </row>
    <row r="7" spans="1:14" s="23" customFormat="1" ht="65.1" customHeight="1">
      <c r="A7" s="215" t="s">
        <v>153</v>
      </c>
      <c r="B7" s="215"/>
      <c r="C7" s="215"/>
      <c r="D7" s="215"/>
      <c r="E7" s="215"/>
      <c r="F7" s="215"/>
      <c r="G7" s="215"/>
      <c r="H7" s="215"/>
      <c r="I7" s="215"/>
      <c r="J7" s="215"/>
      <c r="K7" s="215"/>
      <c r="L7" s="215"/>
      <c r="M7" s="215"/>
      <c r="N7" s="215"/>
    </row>
    <row r="8" spans="1:14" s="23" customFormat="1" ht="15" customHeight="1">
      <c r="A8" s="215" t="s">
        <v>152</v>
      </c>
      <c r="B8" s="215"/>
      <c r="C8" s="215"/>
      <c r="D8" s="215"/>
      <c r="E8" s="215"/>
      <c r="F8" s="215"/>
      <c r="G8" s="215"/>
      <c r="H8" s="215"/>
      <c r="I8" s="215"/>
      <c r="J8" s="215"/>
      <c r="K8" s="215"/>
      <c r="L8" s="215"/>
      <c r="M8" s="215"/>
      <c r="N8" s="215"/>
    </row>
    <row r="9" spans="1:14" s="23" customFormat="1" ht="15" customHeight="1">
      <c r="A9" s="216" t="s">
        <v>166</v>
      </c>
      <c r="B9" s="216"/>
      <c r="C9" s="216"/>
      <c r="D9" s="216"/>
      <c r="E9" s="216"/>
      <c r="F9" s="216"/>
      <c r="G9" s="216"/>
      <c r="H9" s="216"/>
      <c r="I9" s="216"/>
      <c r="J9" s="216"/>
      <c r="K9" s="216"/>
      <c r="L9" s="216"/>
      <c r="M9" s="216"/>
      <c r="N9" s="216"/>
    </row>
    <row r="10" spans="1:14" s="10" customFormat="1" ht="18.75" customHeight="1">
      <c r="A10" s="8"/>
      <c r="B10" s="9"/>
      <c r="C10" s="9"/>
      <c r="D10" s="9"/>
      <c r="E10" s="9"/>
      <c r="F10" s="9"/>
      <c r="G10" s="9"/>
      <c r="H10" s="9"/>
      <c r="I10" s="9"/>
      <c r="J10" s="9"/>
      <c r="K10" s="9"/>
      <c r="L10" s="9"/>
      <c r="M10" s="9"/>
      <c r="N10" s="9"/>
    </row>
    <row r="11" spans="1:14" ht="15.6" customHeight="1">
      <c r="A11" s="184" t="s">
        <v>130</v>
      </c>
      <c r="B11" s="189" t="s">
        <v>131</v>
      </c>
      <c r="C11" s="189" t="s">
        <v>169</v>
      </c>
      <c r="D11" s="189" t="s">
        <v>170</v>
      </c>
      <c r="E11" s="189" t="s">
        <v>171</v>
      </c>
      <c r="F11" s="189" t="s">
        <v>172</v>
      </c>
      <c r="G11" s="199" t="s">
        <v>3</v>
      </c>
      <c r="H11" s="200"/>
      <c r="I11" s="200"/>
      <c r="J11" s="200"/>
      <c r="K11" s="200"/>
      <c r="L11" s="200"/>
      <c r="M11" s="200"/>
      <c r="N11" s="201"/>
    </row>
    <row r="12" spans="1:14" ht="33" customHeight="1">
      <c r="A12" s="211"/>
      <c r="B12" s="185"/>
      <c r="C12" s="185"/>
      <c r="D12" s="185"/>
      <c r="E12" s="185"/>
      <c r="F12" s="185"/>
      <c r="G12" s="191" t="s">
        <v>177</v>
      </c>
      <c r="H12" s="192"/>
      <c r="I12" s="203" t="s">
        <v>178</v>
      </c>
      <c r="J12" s="204"/>
      <c r="K12" s="205" t="s">
        <v>179</v>
      </c>
      <c r="L12" s="204"/>
      <c r="M12" s="205" t="s">
        <v>180</v>
      </c>
      <c r="N12" s="206"/>
    </row>
    <row r="13" spans="1:14" ht="37.5" customHeight="1">
      <c r="A13" s="212"/>
      <c r="B13" s="190"/>
      <c r="C13" s="190"/>
      <c r="D13" s="190"/>
      <c r="E13" s="190"/>
      <c r="F13" s="190"/>
      <c r="G13" s="11" t="s">
        <v>143</v>
      </c>
      <c r="H13" s="12" t="s">
        <v>181</v>
      </c>
      <c r="I13" s="13" t="s">
        <v>143</v>
      </c>
      <c r="J13" s="14" t="s">
        <v>181</v>
      </c>
      <c r="K13" s="15" t="s">
        <v>143</v>
      </c>
      <c r="L13" s="14" t="s">
        <v>181</v>
      </c>
      <c r="M13" s="15" t="s">
        <v>143</v>
      </c>
      <c r="N13" s="16" t="s">
        <v>181</v>
      </c>
    </row>
    <row r="14" spans="1:14" s="20" customFormat="1" ht="19.5" customHeight="1">
      <c r="A14" s="17"/>
      <c r="B14" s="18" t="s">
        <v>138</v>
      </c>
      <c r="C14" s="18"/>
      <c r="D14" s="18"/>
      <c r="E14" s="18"/>
      <c r="F14" s="18"/>
      <c r="G14" s="49">
        <v>1472407.12</v>
      </c>
      <c r="H14" s="50">
        <v>1556641.19</v>
      </c>
      <c r="I14" s="19"/>
      <c r="J14" s="19"/>
      <c r="K14" s="19"/>
      <c r="L14" s="19"/>
      <c r="M14" s="19"/>
      <c r="N14" s="19"/>
    </row>
    <row r="15" spans="1:14" s="23" customFormat="1" ht="16.5">
      <c r="A15" s="17"/>
      <c r="B15" s="21" t="s">
        <v>157</v>
      </c>
      <c r="C15" s="21"/>
      <c r="D15" s="21"/>
      <c r="E15" s="21"/>
      <c r="F15" s="21"/>
      <c r="G15" s="1"/>
      <c r="H15" s="50">
        <v>0</v>
      </c>
      <c r="I15" s="22"/>
      <c r="J15" s="22"/>
      <c r="K15" s="22"/>
      <c r="L15" s="22"/>
      <c r="M15" s="22"/>
      <c r="N15" s="22"/>
    </row>
    <row r="16" spans="1:14" s="23" customFormat="1" ht="16.5">
      <c r="A16" s="17"/>
      <c r="B16" s="24"/>
      <c r="C16" s="24"/>
      <c r="D16" s="24"/>
      <c r="E16" s="24"/>
      <c r="F16" s="24"/>
      <c r="G16" s="25"/>
      <c r="H16" s="25"/>
      <c r="I16" s="26"/>
      <c r="J16" s="26"/>
      <c r="K16" s="26"/>
      <c r="L16" s="26"/>
      <c r="M16" s="26"/>
      <c r="N16" s="26"/>
    </row>
    <row r="17" spans="1:14" s="23" customFormat="1" ht="15.75">
      <c r="A17" s="136" t="s">
        <v>7</v>
      </c>
      <c r="B17" s="137" t="s">
        <v>6</v>
      </c>
      <c r="C17" s="223"/>
      <c r="D17" s="223"/>
      <c r="E17" s="223"/>
      <c r="F17" s="229"/>
      <c r="G17" s="51">
        <v>169488.76</v>
      </c>
      <c r="H17" s="52">
        <f>SUM(H18:H29)</f>
        <v>161792.83</v>
      </c>
      <c r="I17" s="52">
        <v>560841.91</v>
      </c>
      <c r="J17" s="52">
        <f>SUM(J18:J29)</f>
        <v>368508.84</v>
      </c>
      <c r="K17" s="52">
        <v>899421.48</v>
      </c>
      <c r="L17" s="52">
        <f>SUM(L18:L29)</f>
        <v>977562.84</v>
      </c>
      <c r="M17" s="52">
        <v>1193657.12</v>
      </c>
      <c r="N17" s="53">
        <f>SUM(N18:N29)</f>
        <v>1589847.67</v>
      </c>
    </row>
    <row r="18" spans="1:14" s="23" customFormat="1" ht="15.75">
      <c r="A18" s="140"/>
      <c r="B18" s="217"/>
      <c r="C18" s="247" t="s">
        <v>188</v>
      </c>
      <c r="D18" s="247" t="s">
        <v>189</v>
      </c>
      <c r="E18" s="247" t="s">
        <v>190</v>
      </c>
      <c r="F18" s="249" t="s">
        <v>191</v>
      </c>
      <c r="G18" s="251"/>
      <c r="H18" s="254">
        <v>9491.66</v>
      </c>
      <c r="I18" s="256"/>
      <c r="J18" s="254">
        <v>38211.87</v>
      </c>
      <c r="K18" s="256"/>
      <c r="L18" s="254">
        <v>47864.66</v>
      </c>
      <c r="M18" s="256"/>
      <c r="N18" s="259">
        <v>47864.66</v>
      </c>
    </row>
    <row r="19" spans="1:14" s="23" customFormat="1" ht="15.75">
      <c r="A19" s="140"/>
      <c r="B19" s="217"/>
      <c r="C19" s="260" t="s">
        <v>192</v>
      </c>
      <c r="D19" s="260" t="s">
        <v>193</v>
      </c>
      <c r="E19" s="260" t="s">
        <v>194</v>
      </c>
      <c r="F19" s="261" t="s">
        <v>191</v>
      </c>
      <c r="G19" s="263"/>
      <c r="H19" s="265">
        <v>1755.64</v>
      </c>
      <c r="I19" s="267"/>
      <c r="J19" s="265">
        <v>30976.51</v>
      </c>
      <c r="K19" s="267"/>
      <c r="L19" s="265">
        <v>36751.33</v>
      </c>
      <c r="M19" s="267"/>
      <c r="N19" s="269">
        <v>115338.96</v>
      </c>
    </row>
    <row r="20" spans="1:14" s="23" customFormat="1" ht="15.75">
      <c r="A20" s="140"/>
      <c r="B20" s="217"/>
      <c r="C20" s="260" t="s">
        <v>195</v>
      </c>
      <c r="D20" s="260" t="s">
        <v>193</v>
      </c>
      <c r="E20" s="260" t="s">
        <v>196</v>
      </c>
      <c r="F20" s="261" t="s">
        <v>191</v>
      </c>
      <c r="G20" s="263"/>
      <c r="H20" s="265">
        <v>93471.24</v>
      </c>
      <c r="I20" s="267"/>
      <c r="J20" s="265">
        <v>102042.06</v>
      </c>
      <c r="K20" s="267"/>
      <c r="L20" s="265">
        <v>348034.97</v>
      </c>
      <c r="M20" s="267"/>
      <c r="N20" s="269">
        <v>689889.08</v>
      </c>
    </row>
    <row r="21" spans="1:14" s="23" customFormat="1" ht="15.75">
      <c r="A21" s="140"/>
      <c r="B21" s="217"/>
      <c r="C21" s="260" t="s">
        <v>197</v>
      </c>
      <c r="D21" s="260" t="s">
        <v>193</v>
      </c>
      <c r="E21" s="260" t="s">
        <v>196</v>
      </c>
      <c r="F21" s="261" t="s">
        <v>198</v>
      </c>
      <c r="G21" s="263"/>
      <c r="H21" s="265">
        <v>0</v>
      </c>
      <c r="I21" s="267"/>
      <c r="J21" s="265">
        <v>0</v>
      </c>
      <c r="K21" s="267"/>
      <c r="L21" s="265">
        <v>1303.11</v>
      </c>
      <c r="M21" s="267"/>
      <c r="N21" s="269">
        <v>1719.36</v>
      </c>
    </row>
    <row r="22" spans="1:14" s="23" customFormat="1" ht="15.75">
      <c r="A22" s="140"/>
      <c r="B22" s="217"/>
      <c r="C22" s="260" t="s">
        <v>199</v>
      </c>
      <c r="D22" s="260" t="s">
        <v>200</v>
      </c>
      <c r="E22" s="260" t="s">
        <v>201</v>
      </c>
      <c r="F22" s="261" t="s">
        <v>191</v>
      </c>
      <c r="G22" s="263"/>
      <c r="H22" s="265">
        <v>36316.78</v>
      </c>
      <c r="I22" s="267"/>
      <c r="J22" s="265">
        <v>90441.86</v>
      </c>
      <c r="K22" s="267"/>
      <c r="L22" s="265">
        <v>197946.22</v>
      </c>
      <c r="M22" s="267"/>
      <c r="N22" s="269">
        <v>304590.24</v>
      </c>
    </row>
    <row r="23" spans="1:14" s="23" customFormat="1" ht="15.75">
      <c r="A23" s="140"/>
      <c r="B23" s="217"/>
      <c r="C23" s="260" t="s">
        <v>202</v>
      </c>
      <c r="D23" s="260" t="s">
        <v>200</v>
      </c>
      <c r="E23" s="260" t="s">
        <v>203</v>
      </c>
      <c r="F23" s="261" t="s">
        <v>198</v>
      </c>
      <c r="G23" s="263"/>
      <c r="H23" s="265">
        <v>0</v>
      </c>
      <c r="I23" s="267"/>
      <c r="J23" s="265">
        <v>0</v>
      </c>
      <c r="K23" s="267"/>
      <c r="L23" s="265">
        <v>0</v>
      </c>
      <c r="M23" s="267"/>
      <c r="N23" s="269">
        <v>475.67</v>
      </c>
    </row>
    <row r="24" spans="1:14" s="23" customFormat="1" ht="15.75">
      <c r="A24" s="140"/>
      <c r="B24" s="217"/>
      <c r="C24" s="260" t="s">
        <v>204</v>
      </c>
      <c r="D24" s="260" t="s">
        <v>200</v>
      </c>
      <c r="E24" s="260" t="s">
        <v>201</v>
      </c>
      <c r="F24" s="261" t="s">
        <v>198</v>
      </c>
      <c r="G24" s="263"/>
      <c r="H24" s="265">
        <v>5999.1</v>
      </c>
      <c r="I24" s="267"/>
      <c r="J24" s="265">
        <v>5999.1</v>
      </c>
      <c r="K24" s="267"/>
      <c r="L24" s="265">
        <v>5999.1</v>
      </c>
      <c r="M24" s="267"/>
      <c r="N24" s="269">
        <v>5999.1</v>
      </c>
    </row>
    <row r="25" spans="1:14" s="23" customFormat="1" ht="15.75">
      <c r="A25" s="140"/>
      <c r="B25" s="217"/>
      <c r="C25" s="260" t="s">
        <v>205</v>
      </c>
      <c r="D25" s="260" t="s">
        <v>206</v>
      </c>
      <c r="E25" s="260" t="s">
        <v>207</v>
      </c>
      <c r="F25" s="261" t="s">
        <v>198</v>
      </c>
      <c r="G25" s="263"/>
      <c r="H25" s="265">
        <v>0</v>
      </c>
      <c r="I25" s="267"/>
      <c r="J25" s="265">
        <v>0</v>
      </c>
      <c r="K25" s="267"/>
      <c r="L25" s="265">
        <v>3597.67</v>
      </c>
      <c r="M25" s="267"/>
      <c r="N25" s="269">
        <v>9814.95</v>
      </c>
    </row>
    <row r="26" spans="1:14" s="23" customFormat="1" ht="15.75">
      <c r="A26" s="140"/>
      <c r="B26" s="217"/>
      <c r="C26" s="260" t="s">
        <v>208</v>
      </c>
      <c r="D26" s="260" t="s">
        <v>206</v>
      </c>
      <c r="E26" s="260" t="s">
        <v>207</v>
      </c>
      <c r="F26" s="261" t="s">
        <v>198</v>
      </c>
      <c r="G26" s="263"/>
      <c r="H26" s="265">
        <v>0</v>
      </c>
      <c r="I26" s="267"/>
      <c r="J26" s="265">
        <v>0</v>
      </c>
      <c r="K26" s="267"/>
      <c r="L26" s="265">
        <v>0</v>
      </c>
      <c r="M26" s="267"/>
      <c r="N26" s="269">
        <v>8388.88</v>
      </c>
    </row>
    <row r="27" spans="1:14" s="23" customFormat="1" ht="15.75">
      <c r="A27" s="140"/>
      <c r="B27" s="217"/>
      <c r="C27" s="260" t="s">
        <v>209</v>
      </c>
      <c r="D27" s="260" t="s">
        <v>206</v>
      </c>
      <c r="E27" s="260" t="s">
        <v>210</v>
      </c>
      <c r="F27" s="261" t="s">
        <v>191</v>
      </c>
      <c r="G27" s="263"/>
      <c r="H27" s="265">
        <v>7529.91</v>
      </c>
      <c r="I27" s="267"/>
      <c r="J27" s="265">
        <v>93608.94</v>
      </c>
      <c r="K27" s="267"/>
      <c r="L27" s="265">
        <v>278074.04</v>
      </c>
      <c r="M27" s="267"/>
      <c r="N27" s="269">
        <v>347445.85</v>
      </c>
    </row>
    <row r="28" spans="1:14" s="23" customFormat="1" ht="15.75">
      <c r="A28" s="140"/>
      <c r="B28" s="217"/>
      <c r="C28" s="260" t="s">
        <v>211</v>
      </c>
      <c r="D28" s="260" t="s">
        <v>206</v>
      </c>
      <c r="E28" s="260" t="s">
        <v>207</v>
      </c>
      <c r="F28" s="261" t="s">
        <v>198</v>
      </c>
      <c r="G28" s="263"/>
      <c r="H28" s="265">
        <v>7228.5</v>
      </c>
      <c r="I28" s="267"/>
      <c r="J28" s="265">
        <v>7228.5</v>
      </c>
      <c r="K28" s="267"/>
      <c r="L28" s="265">
        <v>57749.74</v>
      </c>
      <c r="M28" s="267"/>
      <c r="N28" s="269">
        <v>57948.92</v>
      </c>
    </row>
    <row r="29" spans="1:14" s="23" customFormat="1" ht="15.75">
      <c r="A29" s="140"/>
      <c r="B29" s="217"/>
      <c r="C29" s="220" t="s">
        <v>212</v>
      </c>
      <c r="D29" s="220" t="s">
        <v>206</v>
      </c>
      <c r="E29" s="220" t="s">
        <v>210</v>
      </c>
      <c r="F29" s="226" t="s">
        <v>198</v>
      </c>
      <c r="G29" s="232"/>
      <c r="H29" s="238">
        <v>0</v>
      </c>
      <c r="I29" s="236"/>
      <c r="J29" s="238">
        <v>0</v>
      </c>
      <c r="K29" s="236"/>
      <c r="L29" s="238">
        <v>242</v>
      </c>
      <c r="M29" s="236"/>
      <c r="N29" s="244">
        <v>372</v>
      </c>
    </row>
    <row r="30" spans="1:14" ht="15">
      <c r="A30" s="140" t="s">
        <v>13</v>
      </c>
      <c r="B30" s="137" t="s">
        <v>12</v>
      </c>
      <c r="C30" s="222"/>
      <c r="D30" s="222"/>
      <c r="E30" s="222"/>
      <c r="F30" s="228"/>
      <c r="G30" s="58"/>
      <c r="H30" s="60">
        <f>SUM(H31:H36)</f>
        <v>0</v>
      </c>
      <c r="I30" s="60">
        <v>144405.63</v>
      </c>
      <c r="J30" s="60">
        <f>SUM(J31:J36)</f>
        <v>115808.07</v>
      </c>
      <c r="K30" s="60">
        <v>149157.83</v>
      </c>
      <c r="L30" s="60">
        <f>SUM(L31:L36)</f>
        <v>129095.61</v>
      </c>
      <c r="M30" s="60">
        <v>229446.44</v>
      </c>
      <c r="N30" s="61">
        <f>SUM(N31:N36)</f>
        <v>237377.24</v>
      </c>
    </row>
    <row r="31" spans="1:14" ht="15">
      <c r="A31" s="140"/>
      <c r="B31" s="217"/>
      <c r="C31" s="247" t="s">
        <v>213</v>
      </c>
      <c r="D31" s="247" t="s">
        <v>214</v>
      </c>
      <c r="E31" s="247" t="s">
        <v>215</v>
      </c>
      <c r="F31" s="249" t="s">
        <v>191</v>
      </c>
      <c r="G31" s="273"/>
      <c r="H31" s="286">
        <v>0</v>
      </c>
      <c r="I31" s="277"/>
      <c r="J31" s="286">
        <v>0</v>
      </c>
      <c r="K31" s="277"/>
      <c r="L31" s="286">
        <v>0</v>
      </c>
      <c r="M31" s="277"/>
      <c r="N31" s="289">
        <v>1562.18</v>
      </c>
    </row>
    <row r="32" spans="1:14" ht="15">
      <c r="A32" s="140"/>
      <c r="B32" s="217"/>
      <c r="C32" s="260" t="s">
        <v>216</v>
      </c>
      <c r="D32" s="260" t="s">
        <v>214</v>
      </c>
      <c r="E32" s="260" t="s">
        <v>215</v>
      </c>
      <c r="F32" s="261" t="s">
        <v>191</v>
      </c>
      <c r="G32" s="291"/>
      <c r="H32" s="293">
        <v>0</v>
      </c>
      <c r="I32" s="295"/>
      <c r="J32" s="293">
        <v>115808.07</v>
      </c>
      <c r="K32" s="295"/>
      <c r="L32" s="293">
        <v>124706.57</v>
      </c>
      <c r="M32" s="295"/>
      <c r="N32" s="297">
        <v>208534.72</v>
      </c>
    </row>
    <row r="33" spans="1:14" ht="15">
      <c r="A33" s="140"/>
      <c r="B33" s="217"/>
      <c r="C33" s="260" t="s">
        <v>217</v>
      </c>
      <c r="D33" s="260" t="s">
        <v>214</v>
      </c>
      <c r="E33" s="260" t="s">
        <v>215</v>
      </c>
      <c r="F33" s="261" t="s">
        <v>191</v>
      </c>
      <c r="G33" s="291"/>
      <c r="H33" s="293">
        <v>0</v>
      </c>
      <c r="I33" s="295"/>
      <c r="J33" s="293">
        <v>0</v>
      </c>
      <c r="K33" s="295"/>
      <c r="L33" s="293">
        <v>0</v>
      </c>
      <c r="M33" s="295"/>
      <c r="N33" s="297">
        <v>16479.1</v>
      </c>
    </row>
    <row r="34" spans="1:14" ht="15">
      <c r="A34" s="140"/>
      <c r="B34" s="217"/>
      <c r="C34" s="260" t="s">
        <v>218</v>
      </c>
      <c r="D34" s="260" t="s">
        <v>214</v>
      </c>
      <c r="E34" s="260" t="s">
        <v>215</v>
      </c>
      <c r="F34" s="261" t="s">
        <v>198</v>
      </c>
      <c r="G34" s="291"/>
      <c r="H34" s="293">
        <v>0</v>
      </c>
      <c r="I34" s="295"/>
      <c r="J34" s="293">
        <v>0</v>
      </c>
      <c r="K34" s="295"/>
      <c r="L34" s="293">
        <v>4389.04</v>
      </c>
      <c r="M34" s="295"/>
      <c r="N34" s="297">
        <v>4389.04</v>
      </c>
    </row>
    <row r="35" spans="1:14" ht="15">
      <c r="A35" s="140"/>
      <c r="B35" s="217"/>
      <c r="C35" s="260" t="s">
        <v>219</v>
      </c>
      <c r="D35" s="260" t="s">
        <v>214</v>
      </c>
      <c r="E35" s="260" t="s">
        <v>215</v>
      </c>
      <c r="F35" s="261" t="s">
        <v>198</v>
      </c>
      <c r="G35" s="291"/>
      <c r="H35" s="293">
        <v>0</v>
      </c>
      <c r="I35" s="295"/>
      <c r="J35" s="293">
        <v>0</v>
      </c>
      <c r="K35" s="295"/>
      <c r="L35" s="293">
        <v>0</v>
      </c>
      <c r="M35" s="295"/>
      <c r="N35" s="297">
        <v>4330.71</v>
      </c>
    </row>
    <row r="36" spans="1:14" ht="15">
      <c r="A36" s="140"/>
      <c r="B36" s="217"/>
      <c r="C36" s="220" t="s">
        <v>220</v>
      </c>
      <c r="D36" s="220" t="s">
        <v>214</v>
      </c>
      <c r="E36" s="220" t="s">
        <v>215</v>
      </c>
      <c r="F36" s="226" t="s">
        <v>198</v>
      </c>
      <c r="G36" s="272"/>
      <c r="H36" s="278">
        <v>0</v>
      </c>
      <c r="I36" s="276"/>
      <c r="J36" s="278">
        <v>0</v>
      </c>
      <c r="K36" s="276"/>
      <c r="L36" s="278">
        <v>0</v>
      </c>
      <c r="M36" s="276"/>
      <c r="N36" s="283">
        <v>2081.49</v>
      </c>
    </row>
    <row r="37" spans="1:14" ht="30">
      <c r="A37" s="143" t="s">
        <v>5</v>
      </c>
      <c r="B37" s="144" t="s">
        <v>136</v>
      </c>
      <c r="C37" s="221"/>
      <c r="D37" s="221"/>
      <c r="E37" s="221"/>
      <c r="F37" s="227"/>
      <c r="G37" s="62">
        <f>+G17+G30</f>
        <v>169488.76</v>
      </c>
      <c r="H37" s="63">
        <f>+H17+H30</f>
        <v>161792.83</v>
      </c>
      <c r="I37" s="63">
        <f>+I17+I30</f>
        <v>705247.54</v>
      </c>
      <c r="J37" s="63">
        <f>+J17+J30</f>
        <v>484316.91</v>
      </c>
      <c r="K37" s="63">
        <f>+K17+K30</f>
        <v>1048579.31</v>
      </c>
      <c r="L37" s="63">
        <f>+L17+L30</f>
        <v>1106658.45</v>
      </c>
      <c r="M37" s="63">
        <f>+M17+M30</f>
        <v>1423103.56</v>
      </c>
      <c r="N37" s="64">
        <f>+N17+N30</f>
        <v>1827224.91</v>
      </c>
    </row>
    <row r="38" spans="1:14" s="33" customFormat="1" ht="15">
      <c r="A38" s="140" t="s">
        <v>173</v>
      </c>
      <c r="B38" s="137" t="s">
        <v>14</v>
      </c>
      <c r="C38" s="246"/>
      <c r="D38" s="246"/>
      <c r="E38" s="246"/>
      <c r="F38" s="248"/>
      <c r="G38" s="65">
        <v>27443.92</v>
      </c>
      <c r="H38" s="67">
        <f>SUM(H39:H52)</f>
        <v>0</v>
      </c>
      <c r="I38" s="67">
        <v>94206.32</v>
      </c>
      <c r="J38" s="67">
        <f>SUM(J39:J52)</f>
        <v>101700.5</v>
      </c>
      <c r="K38" s="67">
        <v>142299.77</v>
      </c>
      <c r="L38" s="67">
        <f>SUM(L39:L52)</f>
        <v>115700.5</v>
      </c>
      <c r="M38" s="67">
        <v>181030.87</v>
      </c>
      <c r="N38" s="69">
        <f>SUM(N39:N52)</f>
        <v>212527.37</v>
      </c>
    </row>
    <row r="39" spans="1:14" s="33" customFormat="1" ht="15">
      <c r="A39" s="140"/>
      <c r="B39" s="217"/>
      <c r="C39" s="247" t="s">
        <v>221</v>
      </c>
      <c r="D39" s="247" t="s">
        <v>222</v>
      </c>
      <c r="E39" s="247" t="s">
        <v>223</v>
      </c>
      <c r="F39" s="249" t="s">
        <v>198</v>
      </c>
      <c r="G39" s="303"/>
      <c r="H39" s="286">
        <v>0</v>
      </c>
      <c r="I39" s="286"/>
      <c r="J39" s="286">
        <v>0</v>
      </c>
      <c r="K39" s="286"/>
      <c r="L39" s="286">
        <v>0</v>
      </c>
      <c r="M39" s="286"/>
      <c r="N39" s="289">
        <v>8629.31</v>
      </c>
    </row>
    <row r="40" spans="1:14" s="33" customFormat="1" ht="15">
      <c r="A40" s="140"/>
      <c r="B40" s="217"/>
      <c r="C40" s="260" t="s">
        <v>224</v>
      </c>
      <c r="D40" s="260" t="s">
        <v>222</v>
      </c>
      <c r="E40" s="260" t="s">
        <v>223</v>
      </c>
      <c r="F40" s="261" t="s">
        <v>198</v>
      </c>
      <c r="G40" s="305"/>
      <c r="H40" s="293">
        <v>0</v>
      </c>
      <c r="I40" s="293"/>
      <c r="J40" s="293">
        <v>0</v>
      </c>
      <c r="K40" s="293"/>
      <c r="L40" s="293">
        <v>0</v>
      </c>
      <c r="M40" s="293"/>
      <c r="N40" s="297">
        <v>1285.57</v>
      </c>
    </row>
    <row r="41" spans="1:14" s="33" customFormat="1" ht="15">
      <c r="A41" s="140"/>
      <c r="B41" s="217"/>
      <c r="C41" s="260" t="s">
        <v>225</v>
      </c>
      <c r="D41" s="260" t="s">
        <v>222</v>
      </c>
      <c r="E41" s="260" t="s">
        <v>223</v>
      </c>
      <c r="F41" s="261" t="s">
        <v>198</v>
      </c>
      <c r="G41" s="305"/>
      <c r="H41" s="293">
        <v>0</v>
      </c>
      <c r="I41" s="293"/>
      <c r="J41" s="293">
        <v>0</v>
      </c>
      <c r="K41" s="293"/>
      <c r="L41" s="293">
        <v>0</v>
      </c>
      <c r="M41" s="293"/>
      <c r="N41" s="297">
        <v>12286.99</v>
      </c>
    </row>
    <row r="42" spans="1:14" s="33" customFormat="1" ht="15">
      <c r="A42" s="140"/>
      <c r="B42" s="217"/>
      <c r="C42" s="260" t="s">
        <v>226</v>
      </c>
      <c r="D42" s="260" t="s">
        <v>222</v>
      </c>
      <c r="E42" s="260" t="s">
        <v>223</v>
      </c>
      <c r="F42" s="261" t="s">
        <v>191</v>
      </c>
      <c r="G42" s="305"/>
      <c r="H42" s="293">
        <v>0</v>
      </c>
      <c r="I42" s="293"/>
      <c r="J42" s="293">
        <v>21778.5</v>
      </c>
      <c r="K42" s="293"/>
      <c r="L42" s="293">
        <v>21778.5</v>
      </c>
      <c r="M42" s="293"/>
      <c r="N42" s="297">
        <v>21778.5</v>
      </c>
    </row>
    <row r="43" spans="1:14" s="33" customFormat="1" ht="15">
      <c r="A43" s="140"/>
      <c r="B43" s="217"/>
      <c r="C43" s="260" t="s">
        <v>227</v>
      </c>
      <c r="D43" s="260" t="s">
        <v>222</v>
      </c>
      <c r="E43" s="260" t="s">
        <v>223</v>
      </c>
      <c r="F43" s="261" t="s">
        <v>198</v>
      </c>
      <c r="G43" s="305"/>
      <c r="H43" s="293">
        <v>0</v>
      </c>
      <c r="I43" s="293"/>
      <c r="J43" s="293">
        <v>0</v>
      </c>
      <c r="K43" s="293"/>
      <c r="L43" s="293">
        <v>0</v>
      </c>
      <c r="M43" s="293"/>
      <c r="N43" s="297">
        <v>38340.62</v>
      </c>
    </row>
    <row r="44" spans="1:14" s="33" customFormat="1" ht="15">
      <c r="A44" s="140"/>
      <c r="B44" s="217"/>
      <c r="C44" s="260" t="s">
        <v>228</v>
      </c>
      <c r="D44" s="260" t="s">
        <v>222</v>
      </c>
      <c r="E44" s="260" t="s">
        <v>223</v>
      </c>
      <c r="F44" s="261" t="s">
        <v>198</v>
      </c>
      <c r="G44" s="305"/>
      <c r="H44" s="293">
        <v>0</v>
      </c>
      <c r="I44" s="293"/>
      <c r="J44" s="293">
        <v>0</v>
      </c>
      <c r="K44" s="293"/>
      <c r="L44" s="293">
        <v>0</v>
      </c>
      <c r="M44" s="293"/>
      <c r="N44" s="297">
        <v>4407.84</v>
      </c>
    </row>
    <row r="45" spans="1:14" s="33" customFormat="1" ht="15">
      <c r="A45" s="140"/>
      <c r="B45" s="217"/>
      <c r="C45" s="260" t="s">
        <v>229</v>
      </c>
      <c r="D45" s="260" t="s">
        <v>222</v>
      </c>
      <c r="E45" s="260" t="s">
        <v>230</v>
      </c>
      <c r="F45" s="261" t="s">
        <v>198</v>
      </c>
      <c r="G45" s="305"/>
      <c r="H45" s="293">
        <v>0</v>
      </c>
      <c r="I45" s="293"/>
      <c r="J45" s="293">
        <v>0</v>
      </c>
      <c r="K45" s="293"/>
      <c r="L45" s="293">
        <v>0</v>
      </c>
      <c r="M45" s="293"/>
      <c r="N45" s="297">
        <v>10201.1</v>
      </c>
    </row>
    <row r="46" spans="1:14" s="33" customFormat="1" ht="15">
      <c r="A46" s="140"/>
      <c r="B46" s="217"/>
      <c r="C46" s="260" t="s">
        <v>231</v>
      </c>
      <c r="D46" s="260" t="s">
        <v>222</v>
      </c>
      <c r="E46" s="260" t="s">
        <v>223</v>
      </c>
      <c r="F46" s="261" t="s">
        <v>198</v>
      </c>
      <c r="G46" s="305"/>
      <c r="H46" s="293">
        <v>0</v>
      </c>
      <c r="I46" s="293"/>
      <c r="J46" s="293">
        <v>0</v>
      </c>
      <c r="K46" s="293"/>
      <c r="L46" s="293">
        <v>0</v>
      </c>
      <c r="M46" s="293"/>
      <c r="N46" s="297">
        <v>3204.41</v>
      </c>
    </row>
    <row r="47" spans="1:14" s="33" customFormat="1" ht="15">
      <c r="A47" s="140"/>
      <c r="B47" s="217"/>
      <c r="C47" s="260" t="s">
        <v>232</v>
      </c>
      <c r="D47" s="260" t="s">
        <v>222</v>
      </c>
      <c r="E47" s="260" t="s">
        <v>223</v>
      </c>
      <c r="F47" s="261" t="s">
        <v>191</v>
      </c>
      <c r="G47" s="305"/>
      <c r="H47" s="293">
        <v>0</v>
      </c>
      <c r="I47" s="293"/>
      <c r="J47" s="293">
        <v>0</v>
      </c>
      <c r="K47" s="293"/>
      <c r="L47" s="293">
        <v>14000</v>
      </c>
      <c r="M47" s="293"/>
      <c r="N47" s="297">
        <v>14000</v>
      </c>
    </row>
    <row r="48" spans="1:14" s="33" customFormat="1" ht="15">
      <c r="A48" s="140"/>
      <c r="B48" s="217"/>
      <c r="C48" s="260" t="s">
        <v>233</v>
      </c>
      <c r="D48" s="260" t="s">
        <v>222</v>
      </c>
      <c r="E48" s="260" t="s">
        <v>223</v>
      </c>
      <c r="F48" s="261" t="s">
        <v>191</v>
      </c>
      <c r="G48" s="305"/>
      <c r="H48" s="293">
        <v>0</v>
      </c>
      <c r="I48" s="293"/>
      <c r="J48" s="293">
        <v>79922</v>
      </c>
      <c r="K48" s="293"/>
      <c r="L48" s="293">
        <v>79922</v>
      </c>
      <c r="M48" s="293"/>
      <c r="N48" s="297">
        <v>79922</v>
      </c>
    </row>
    <row r="49" spans="1:14" s="33" customFormat="1" ht="15">
      <c r="A49" s="140"/>
      <c r="B49" s="217"/>
      <c r="C49" s="260" t="s">
        <v>234</v>
      </c>
      <c r="D49" s="260" t="s">
        <v>222</v>
      </c>
      <c r="E49" s="260" t="s">
        <v>223</v>
      </c>
      <c r="F49" s="261" t="s">
        <v>198</v>
      </c>
      <c r="G49" s="305"/>
      <c r="H49" s="293">
        <v>0</v>
      </c>
      <c r="I49" s="293"/>
      <c r="J49" s="293">
        <v>0</v>
      </c>
      <c r="K49" s="293"/>
      <c r="L49" s="293">
        <v>0</v>
      </c>
      <c r="M49" s="293"/>
      <c r="N49" s="297">
        <v>6173.2</v>
      </c>
    </row>
    <row r="50" spans="1:14" s="33" customFormat="1" ht="15">
      <c r="A50" s="140"/>
      <c r="B50" s="217"/>
      <c r="C50" s="260" t="s">
        <v>235</v>
      </c>
      <c r="D50" s="260" t="s">
        <v>236</v>
      </c>
      <c r="E50" s="260" t="s">
        <v>237</v>
      </c>
      <c r="F50" s="261" t="s">
        <v>198</v>
      </c>
      <c r="G50" s="305"/>
      <c r="H50" s="293">
        <v>0</v>
      </c>
      <c r="I50" s="293"/>
      <c r="J50" s="293">
        <v>0</v>
      </c>
      <c r="K50" s="293"/>
      <c r="L50" s="293">
        <v>0</v>
      </c>
      <c r="M50" s="293"/>
      <c r="N50" s="297">
        <v>4746.19</v>
      </c>
    </row>
    <row r="51" spans="1:14" s="33" customFormat="1" ht="15">
      <c r="A51" s="140"/>
      <c r="B51" s="217"/>
      <c r="C51" s="260" t="s">
        <v>238</v>
      </c>
      <c r="D51" s="260" t="s">
        <v>236</v>
      </c>
      <c r="E51" s="260" t="s">
        <v>239</v>
      </c>
      <c r="F51" s="261" t="s">
        <v>198</v>
      </c>
      <c r="G51" s="305"/>
      <c r="H51" s="293">
        <v>0</v>
      </c>
      <c r="I51" s="293"/>
      <c r="J51" s="293">
        <v>0</v>
      </c>
      <c r="K51" s="293"/>
      <c r="L51" s="293">
        <v>0</v>
      </c>
      <c r="M51" s="293"/>
      <c r="N51" s="297">
        <v>794.22</v>
      </c>
    </row>
    <row r="52" spans="1:14" s="33" customFormat="1" ht="15">
      <c r="A52" s="140"/>
      <c r="B52" s="217"/>
      <c r="C52" s="220" t="s">
        <v>240</v>
      </c>
      <c r="D52" s="220" t="s">
        <v>236</v>
      </c>
      <c r="E52" s="220" t="s">
        <v>241</v>
      </c>
      <c r="F52" s="226" t="s">
        <v>242</v>
      </c>
      <c r="G52" s="302"/>
      <c r="H52" s="278">
        <v>0</v>
      </c>
      <c r="I52" s="278"/>
      <c r="J52" s="278">
        <v>0</v>
      </c>
      <c r="K52" s="278"/>
      <c r="L52" s="278">
        <v>0</v>
      </c>
      <c r="M52" s="278"/>
      <c r="N52" s="283">
        <v>6757.42</v>
      </c>
    </row>
    <row r="53" spans="1:14" ht="15">
      <c r="A53" s="143" t="s">
        <v>15</v>
      </c>
      <c r="B53" s="145" t="s">
        <v>135</v>
      </c>
      <c r="C53" s="221"/>
      <c r="D53" s="221"/>
      <c r="E53" s="221"/>
      <c r="F53" s="227"/>
      <c r="G53" s="62">
        <f>+G38</f>
        <v>27443.92</v>
      </c>
      <c r="H53" s="63">
        <f>+H38</f>
        <v>0</v>
      </c>
      <c r="I53" s="63">
        <f>+I38</f>
        <v>94206.32</v>
      </c>
      <c r="J53" s="63">
        <f>+J38</f>
        <v>101700.5</v>
      </c>
      <c r="K53" s="63">
        <f>+K38</f>
        <v>142299.77</v>
      </c>
      <c r="L53" s="63">
        <f>+L38</f>
        <v>115700.5</v>
      </c>
      <c r="M53" s="63">
        <f>+M38</f>
        <v>181030.87</v>
      </c>
      <c r="N53" s="64">
        <f>+N38</f>
        <v>212527.37</v>
      </c>
    </row>
    <row r="54" spans="1:14" ht="15">
      <c r="A54" s="140" t="s">
        <v>22</v>
      </c>
      <c r="B54" s="146" t="s">
        <v>21</v>
      </c>
      <c r="C54" s="246"/>
      <c r="D54" s="246"/>
      <c r="E54" s="246"/>
      <c r="F54" s="248"/>
      <c r="G54" s="65">
        <v>66059.18</v>
      </c>
      <c r="H54" s="67">
        <f>SUM(H55:H77)</f>
        <v>43083.83</v>
      </c>
      <c r="I54" s="67">
        <v>131162.48</v>
      </c>
      <c r="J54" s="67">
        <f>SUM(J55:J77)</f>
        <v>160350.18</v>
      </c>
      <c r="K54" s="67">
        <v>147747.83</v>
      </c>
      <c r="L54" s="67">
        <f>SUM(L55:L77)</f>
        <v>184286.97</v>
      </c>
      <c r="M54" s="67">
        <v>168496.5</v>
      </c>
      <c r="N54" s="69">
        <f>SUM(N55:N77)</f>
        <v>272643.8</v>
      </c>
    </row>
    <row r="55" spans="1:14" ht="15">
      <c r="A55" s="140"/>
      <c r="B55" s="306"/>
      <c r="C55" s="247" t="s">
        <v>243</v>
      </c>
      <c r="D55" s="247" t="s">
        <v>244</v>
      </c>
      <c r="E55" s="247" t="s">
        <v>245</v>
      </c>
      <c r="F55" s="249" t="s">
        <v>198</v>
      </c>
      <c r="G55" s="303"/>
      <c r="H55" s="286">
        <v>166</v>
      </c>
      <c r="I55" s="286"/>
      <c r="J55" s="286">
        <v>1462.86</v>
      </c>
      <c r="K55" s="286"/>
      <c r="L55" s="286">
        <v>1628.86</v>
      </c>
      <c r="M55" s="286"/>
      <c r="N55" s="289">
        <v>1778.86</v>
      </c>
    </row>
    <row r="56" spans="1:14" ht="15">
      <c r="A56" s="140"/>
      <c r="B56" s="306"/>
      <c r="C56" s="260" t="s">
        <v>246</v>
      </c>
      <c r="D56" s="260" t="s">
        <v>247</v>
      </c>
      <c r="E56" s="260" t="s">
        <v>248</v>
      </c>
      <c r="F56" s="261" t="s">
        <v>191</v>
      </c>
      <c r="G56" s="305"/>
      <c r="H56" s="293">
        <v>73.5</v>
      </c>
      <c r="I56" s="293"/>
      <c r="J56" s="293">
        <v>39484.76</v>
      </c>
      <c r="K56" s="293"/>
      <c r="L56" s="293">
        <v>39580.76</v>
      </c>
      <c r="M56" s="293"/>
      <c r="N56" s="297">
        <v>40457.91</v>
      </c>
    </row>
    <row r="57" spans="1:14" ht="15">
      <c r="A57" s="140"/>
      <c r="B57" s="306"/>
      <c r="C57" s="260" t="s">
        <v>249</v>
      </c>
      <c r="D57" s="260" t="s">
        <v>244</v>
      </c>
      <c r="E57" s="260" t="s">
        <v>250</v>
      </c>
      <c r="F57" s="261" t="s">
        <v>198</v>
      </c>
      <c r="G57" s="305"/>
      <c r="H57" s="293">
        <v>485.96</v>
      </c>
      <c r="I57" s="293"/>
      <c r="J57" s="293">
        <v>714.15</v>
      </c>
      <c r="K57" s="293"/>
      <c r="L57" s="293">
        <v>1185.11</v>
      </c>
      <c r="M57" s="293"/>
      <c r="N57" s="297">
        <v>2970.76</v>
      </c>
    </row>
    <row r="58" spans="1:14" ht="15">
      <c r="A58" s="140"/>
      <c r="B58" s="306"/>
      <c r="C58" s="260" t="s">
        <v>251</v>
      </c>
      <c r="D58" s="260" t="s">
        <v>244</v>
      </c>
      <c r="E58" s="260" t="s">
        <v>245</v>
      </c>
      <c r="F58" s="261" t="s">
        <v>198</v>
      </c>
      <c r="G58" s="305"/>
      <c r="H58" s="293">
        <v>1276.04</v>
      </c>
      <c r="I58" s="293"/>
      <c r="J58" s="293">
        <v>1863.69</v>
      </c>
      <c r="K58" s="293"/>
      <c r="L58" s="293">
        <v>3139.73</v>
      </c>
      <c r="M58" s="293"/>
      <c r="N58" s="297">
        <v>7589.08</v>
      </c>
    </row>
    <row r="59" spans="1:14" ht="15">
      <c r="A59" s="140"/>
      <c r="B59" s="306"/>
      <c r="C59" s="260" t="s">
        <v>252</v>
      </c>
      <c r="D59" s="260" t="s">
        <v>244</v>
      </c>
      <c r="E59" s="260" t="s">
        <v>245</v>
      </c>
      <c r="F59" s="261" t="s">
        <v>198</v>
      </c>
      <c r="G59" s="305"/>
      <c r="H59" s="293">
        <v>0</v>
      </c>
      <c r="I59" s="293"/>
      <c r="J59" s="293">
        <v>0</v>
      </c>
      <c r="K59" s="293"/>
      <c r="L59" s="293">
        <v>326.9</v>
      </c>
      <c r="M59" s="293"/>
      <c r="N59" s="297">
        <v>592.9</v>
      </c>
    </row>
    <row r="60" spans="1:14" ht="15">
      <c r="A60" s="140"/>
      <c r="B60" s="306"/>
      <c r="C60" s="260" t="s">
        <v>253</v>
      </c>
      <c r="D60" s="260" t="s">
        <v>244</v>
      </c>
      <c r="E60" s="260" t="s">
        <v>254</v>
      </c>
      <c r="F60" s="261" t="s">
        <v>198</v>
      </c>
      <c r="G60" s="305"/>
      <c r="H60" s="293">
        <v>750.23</v>
      </c>
      <c r="I60" s="293"/>
      <c r="J60" s="293">
        <v>804.34</v>
      </c>
      <c r="K60" s="293"/>
      <c r="L60" s="293">
        <v>1206.26</v>
      </c>
      <c r="M60" s="293"/>
      <c r="N60" s="297">
        <v>25561.7</v>
      </c>
    </row>
    <row r="61" spans="1:14" ht="15">
      <c r="A61" s="140"/>
      <c r="B61" s="306"/>
      <c r="C61" s="260" t="s">
        <v>255</v>
      </c>
      <c r="D61" s="260" t="s">
        <v>244</v>
      </c>
      <c r="E61" s="260" t="s">
        <v>256</v>
      </c>
      <c r="F61" s="261" t="s">
        <v>198</v>
      </c>
      <c r="G61" s="305"/>
      <c r="H61" s="293">
        <v>0</v>
      </c>
      <c r="I61" s="293"/>
      <c r="J61" s="293">
        <v>0</v>
      </c>
      <c r="K61" s="293"/>
      <c r="L61" s="293">
        <v>17.73</v>
      </c>
      <c r="M61" s="293"/>
      <c r="N61" s="297">
        <v>17.73</v>
      </c>
    </row>
    <row r="62" spans="1:14" ht="15">
      <c r="A62" s="140"/>
      <c r="B62" s="306"/>
      <c r="C62" s="260" t="s">
        <v>257</v>
      </c>
      <c r="D62" s="260" t="s">
        <v>244</v>
      </c>
      <c r="E62" s="260" t="s">
        <v>258</v>
      </c>
      <c r="F62" s="261" t="s">
        <v>191</v>
      </c>
      <c r="G62" s="305"/>
      <c r="H62" s="293">
        <v>0</v>
      </c>
      <c r="I62" s="293"/>
      <c r="J62" s="293">
        <v>7482</v>
      </c>
      <c r="K62" s="293"/>
      <c r="L62" s="293">
        <v>7733</v>
      </c>
      <c r="M62" s="293"/>
      <c r="N62" s="297">
        <v>8205</v>
      </c>
    </row>
    <row r="63" spans="1:14" ht="15">
      <c r="A63" s="140"/>
      <c r="B63" s="306"/>
      <c r="C63" s="260" t="s">
        <v>259</v>
      </c>
      <c r="D63" s="260" t="s">
        <v>244</v>
      </c>
      <c r="E63" s="260" t="s">
        <v>260</v>
      </c>
      <c r="F63" s="261" t="s">
        <v>198</v>
      </c>
      <c r="G63" s="305"/>
      <c r="H63" s="293">
        <v>0</v>
      </c>
      <c r="I63" s="293"/>
      <c r="J63" s="293">
        <v>0</v>
      </c>
      <c r="K63" s="293"/>
      <c r="L63" s="293">
        <v>0</v>
      </c>
      <c r="M63" s="293"/>
      <c r="N63" s="297">
        <v>70</v>
      </c>
    </row>
    <row r="64" spans="1:14" ht="15">
      <c r="A64" s="140"/>
      <c r="B64" s="306"/>
      <c r="C64" s="260" t="s">
        <v>261</v>
      </c>
      <c r="D64" s="260" t="s">
        <v>244</v>
      </c>
      <c r="E64" s="260" t="s">
        <v>254</v>
      </c>
      <c r="F64" s="261" t="s">
        <v>198</v>
      </c>
      <c r="G64" s="305"/>
      <c r="H64" s="293">
        <v>980</v>
      </c>
      <c r="I64" s="293"/>
      <c r="J64" s="293">
        <v>1460</v>
      </c>
      <c r="K64" s="293"/>
      <c r="L64" s="293">
        <v>1700</v>
      </c>
      <c r="M64" s="293"/>
      <c r="N64" s="297">
        <v>3180</v>
      </c>
    </row>
    <row r="65" spans="1:14" ht="15">
      <c r="A65" s="140"/>
      <c r="B65" s="306"/>
      <c r="C65" s="260" t="s">
        <v>262</v>
      </c>
      <c r="D65" s="260" t="s">
        <v>263</v>
      </c>
      <c r="E65" s="260" t="s">
        <v>264</v>
      </c>
      <c r="F65" s="261" t="s">
        <v>198</v>
      </c>
      <c r="G65" s="305"/>
      <c r="H65" s="293">
        <v>0</v>
      </c>
      <c r="I65" s="293"/>
      <c r="J65" s="293">
        <v>0</v>
      </c>
      <c r="K65" s="293"/>
      <c r="L65" s="293">
        <v>3000</v>
      </c>
      <c r="M65" s="293"/>
      <c r="N65" s="297">
        <v>8700</v>
      </c>
    </row>
    <row r="66" spans="1:14" ht="15">
      <c r="A66" s="140"/>
      <c r="B66" s="306"/>
      <c r="C66" s="260" t="s">
        <v>265</v>
      </c>
      <c r="D66" s="260" t="s">
        <v>244</v>
      </c>
      <c r="E66" s="260" t="s">
        <v>266</v>
      </c>
      <c r="F66" s="261" t="s">
        <v>198</v>
      </c>
      <c r="G66" s="305"/>
      <c r="H66" s="293">
        <v>1565</v>
      </c>
      <c r="I66" s="293"/>
      <c r="J66" s="293">
        <v>2315</v>
      </c>
      <c r="K66" s="293"/>
      <c r="L66" s="293">
        <v>3145</v>
      </c>
      <c r="M66" s="293"/>
      <c r="N66" s="297">
        <v>5820</v>
      </c>
    </row>
    <row r="67" spans="1:14" ht="15">
      <c r="A67" s="140"/>
      <c r="B67" s="306"/>
      <c r="C67" s="260" t="s">
        <v>267</v>
      </c>
      <c r="D67" s="260" t="s">
        <v>244</v>
      </c>
      <c r="E67" s="260" t="s">
        <v>254</v>
      </c>
      <c r="F67" s="261" t="s">
        <v>198</v>
      </c>
      <c r="G67" s="305"/>
      <c r="H67" s="293">
        <v>0</v>
      </c>
      <c r="I67" s="293"/>
      <c r="J67" s="293">
        <v>58458.25</v>
      </c>
      <c r="K67" s="293"/>
      <c r="L67" s="293">
        <v>58458.25</v>
      </c>
      <c r="M67" s="293"/>
      <c r="N67" s="297">
        <v>58458.25</v>
      </c>
    </row>
    <row r="68" spans="1:14" ht="15">
      <c r="A68" s="140"/>
      <c r="B68" s="306"/>
      <c r="C68" s="260" t="s">
        <v>268</v>
      </c>
      <c r="D68" s="260" t="s">
        <v>244</v>
      </c>
      <c r="E68" s="260" t="s">
        <v>258</v>
      </c>
      <c r="F68" s="261" t="s">
        <v>198</v>
      </c>
      <c r="G68" s="305"/>
      <c r="H68" s="293">
        <v>0</v>
      </c>
      <c r="I68" s="293"/>
      <c r="J68" s="293">
        <v>0</v>
      </c>
      <c r="K68" s="293"/>
      <c r="L68" s="293">
        <v>0</v>
      </c>
      <c r="M68" s="293"/>
      <c r="N68" s="297">
        <v>720</v>
      </c>
    </row>
    <row r="69" spans="1:14" ht="15">
      <c r="A69" s="140"/>
      <c r="B69" s="306"/>
      <c r="C69" s="260" t="s">
        <v>269</v>
      </c>
      <c r="D69" s="260" t="s">
        <v>244</v>
      </c>
      <c r="E69" s="260" t="s">
        <v>270</v>
      </c>
      <c r="F69" s="261" t="s">
        <v>198</v>
      </c>
      <c r="G69" s="305"/>
      <c r="H69" s="293">
        <v>0</v>
      </c>
      <c r="I69" s="293"/>
      <c r="J69" s="293">
        <v>686.03</v>
      </c>
      <c r="K69" s="293"/>
      <c r="L69" s="293">
        <v>686.03</v>
      </c>
      <c r="M69" s="293"/>
      <c r="N69" s="297">
        <v>686.03</v>
      </c>
    </row>
    <row r="70" spans="1:14" ht="15">
      <c r="A70" s="140"/>
      <c r="B70" s="306"/>
      <c r="C70" s="260" t="s">
        <v>271</v>
      </c>
      <c r="D70" s="260" t="s">
        <v>247</v>
      </c>
      <c r="E70" s="260" t="s">
        <v>272</v>
      </c>
      <c r="F70" s="261" t="s">
        <v>198</v>
      </c>
      <c r="G70" s="305"/>
      <c r="H70" s="293">
        <v>1303</v>
      </c>
      <c r="I70" s="293"/>
      <c r="J70" s="293">
        <v>1303</v>
      </c>
      <c r="K70" s="293"/>
      <c r="L70" s="293">
        <v>1703</v>
      </c>
      <c r="M70" s="293"/>
      <c r="N70" s="297">
        <v>6809</v>
      </c>
    </row>
    <row r="71" spans="1:14" ht="15">
      <c r="A71" s="140"/>
      <c r="B71" s="306"/>
      <c r="C71" s="260" t="s">
        <v>273</v>
      </c>
      <c r="D71" s="260" t="s">
        <v>244</v>
      </c>
      <c r="E71" s="260" t="s">
        <v>254</v>
      </c>
      <c r="F71" s="261" t="s">
        <v>198</v>
      </c>
      <c r="G71" s="305"/>
      <c r="H71" s="293">
        <v>790</v>
      </c>
      <c r="I71" s="293"/>
      <c r="J71" s="293">
        <v>1380</v>
      </c>
      <c r="K71" s="293"/>
      <c r="L71" s="293">
        <v>1580</v>
      </c>
      <c r="M71" s="293"/>
      <c r="N71" s="297">
        <v>4947</v>
      </c>
    </row>
    <row r="72" spans="1:14" ht="15">
      <c r="A72" s="140"/>
      <c r="B72" s="306"/>
      <c r="C72" s="260" t="s">
        <v>274</v>
      </c>
      <c r="D72" s="260" t="s">
        <v>263</v>
      </c>
      <c r="E72" s="260" t="s">
        <v>275</v>
      </c>
      <c r="F72" s="261" t="s">
        <v>198</v>
      </c>
      <c r="G72" s="305"/>
      <c r="H72" s="293">
        <v>29466.65</v>
      </c>
      <c r="I72" s="293"/>
      <c r="J72" s="293">
        <v>34116.65</v>
      </c>
      <c r="K72" s="293"/>
      <c r="L72" s="293">
        <v>45621.15</v>
      </c>
      <c r="M72" s="293"/>
      <c r="N72" s="297">
        <v>68538.7</v>
      </c>
    </row>
    <row r="73" spans="1:14" ht="15">
      <c r="A73" s="140"/>
      <c r="B73" s="306"/>
      <c r="C73" s="260" t="s">
        <v>276</v>
      </c>
      <c r="D73" s="260" t="s">
        <v>247</v>
      </c>
      <c r="E73" s="260" t="s">
        <v>272</v>
      </c>
      <c r="F73" s="261" t="s">
        <v>198</v>
      </c>
      <c r="G73" s="305"/>
      <c r="H73" s="293">
        <v>4044</v>
      </c>
      <c r="I73" s="293"/>
      <c r="J73" s="293">
        <v>6636</v>
      </c>
      <c r="K73" s="293"/>
      <c r="L73" s="293">
        <v>8686</v>
      </c>
      <c r="M73" s="293"/>
      <c r="N73" s="297">
        <v>14283</v>
      </c>
    </row>
    <row r="74" spans="1:14" ht="15">
      <c r="A74" s="140"/>
      <c r="B74" s="306"/>
      <c r="C74" s="260" t="s">
        <v>277</v>
      </c>
      <c r="D74" s="260" t="s">
        <v>247</v>
      </c>
      <c r="E74" s="260" t="s">
        <v>272</v>
      </c>
      <c r="F74" s="261" t="s">
        <v>198</v>
      </c>
      <c r="G74" s="305"/>
      <c r="H74" s="293">
        <v>1220</v>
      </c>
      <c r="I74" s="293"/>
      <c r="J74" s="293">
        <v>1220</v>
      </c>
      <c r="K74" s="293"/>
      <c r="L74" s="293">
        <v>1220</v>
      </c>
      <c r="M74" s="293"/>
      <c r="N74" s="297">
        <v>1220</v>
      </c>
    </row>
    <row r="75" spans="1:14" ht="15">
      <c r="A75" s="140"/>
      <c r="B75" s="306"/>
      <c r="C75" s="260" t="s">
        <v>278</v>
      </c>
      <c r="D75" s="260" t="s">
        <v>279</v>
      </c>
      <c r="E75" s="260" t="s">
        <v>280</v>
      </c>
      <c r="F75" s="261" t="s">
        <v>198</v>
      </c>
      <c r="G75" s="305"/>
      <c r="H75" s="293">
        <v>0</v>
      </c>
      <c r="I75" s="293"/>
      <c r="J75" s="293">
        <v>0</v>
      </c>
      <c r="K75" s="293"/>
      <c r="L75" s="293">
        <v>2705.74</v>
      </c>
      <c r="M75" s="293"/>
      <c r="N75" s="297">
        <v>2705.74</v>
      </c>
    </row>
    <row r="76" spans="1:14" ht="15">
      <c r="A76" s="140"/>
      <c r="B76" s="306"/>
      <c r="C76" s="260" t="s">
        <v>281</v>
      </c>
      <c r="D76" s="260" t="s">
        <v>279</v>
      </c>
      <c r="E76" s="260" t="s">
        <v>280</v>
      </c>
      <c r="F76" s="261" t="s">
        <v>198</v>
      </c>
      <c r="G76" s="305"/>
      <c r="H76" s="293">
        <v>0</v>
      </c>
      <c r="I76" s="293"/>
      <c r="J76" s="293">
        <v>0</v>
      </c>
      <c r="K76" s="293"/>
      <c r="L76" s="293">
        <v>0</v>
      </c>
      <c r="M76" s="293"/>
      <c r="N76" s="297">
        <v>8368.69</v>
      </c>
    </row>
    <row r="77" spans="1:14" ht="15">
      <c r="A77" s="140"/>
      <c r="B77" s="306"/>
      <c r="C77" s="220" t="s">
        <v>282</v>
      </c>
      <c r="D77" s="220" t="s">
        <v>247</v>
      </c>
      <c r="E77" s="220" t="s">
        <v>272</v>
      </c>
      <c r="F77" s="226" t="s">
        <v>198</v>
      </c>
      <c r="G77" s="302"/>
      <c r="H77" s="278">
        <v>963.45</v>
      </c>
      <c r="I77" s="278"/>
      <c r="J77" s="278">
        <v>963.45</v>
      </c>
      <c r="K77" s="278"/>
      <c r="L77" s="278">
        <v>963.45</v>
      </c>
      <c r="M77" s="278"/>
      <c r="N77" s="283">
        <v>963.45</v>
      </c>
    </row>
    <row r="78" spans="1:14" ht="30">
      <c r="A78" s="140" t="s">
        <v>24</v>
      </c>
      <c r="B78" s="146" t="s">
        <v>23</v>
      </c>
      <c r="C78" s="222"/>
      <c r="D78" s="222"/>
      <c r="E78" s="222"/>
      <c r="F78" s="228"/>
      <c r="G78" s="65">
        <v>60949.07</v>
      </c>
      <c r="H78" s="67">
        <f>SUM(H79:H84)</f>
        <v>40287.63</v>
      </c>
      <c r="I78" s="67">
        <v>119480.39</v>
      </c>
      <c r="J78" s="67">
        <f>SUM(J79:J84)</f>
        <v>71679.04</v>
      </c>
      <c r="K78" s="67">
        <v>180149.96</v>
      </c>
      <c r="L78" s="67">
        <f>SUM(L79:L84)</f>
        <v>89962.72</v>
      </c>
      <c r="M78" s="67">
        <v>234772.1</v>
      </c>
      <c r="N78" s="69">
        <f>SUM(N79:N84)</f>
        <v>177898.88</v>
      </c>
    </row>
    <row r="79" spans="1:14" ht="30">
      <c r="A79" s="140"/>
      <c r="B79" s="306"/>
      <c r="C79" s="247" t="s">
        <v>283</v>
      </c>
      <c r="D79" s="247" t="s">
        <v>284</v>
      </c>
      <c r="E79" s="247" t="s">
        <v>285</v>
      </c>
      <c r="F79" s="249" t="s">
        <v>198</v>
      </c>
      <c r="G79" s="303"/>
      <c r="H79" s="286">
        <v>0</v>
      </c>
      <c r="I79" s="286"/>
      <c r="J79" s="286">
        <v>500</v>
      </c>
      <c r="K79" s="286"/>
      <c r="L79" s="286">
        <v>500</v>
      </c>
      <c r="M79" s="286"/>
      <c r="N79" s="289">
        <v>500</v>
      </c>
    </row>
    <row r="80" spans="1:14" ht="30">
      <c r="A80" s="140"/>
      <c r="B80" s="306"/>
      <c r="C80" s="260" t="s">
        <v>286</v>
      </c>
      <c r="D80" s="260" t="s">
        <v>287</v>
      </c>
      <c r="E80" s="260" t="s">
        <v>285</v>
      </c>
      <c r="F80" s="261" t="s">
        <v>198</v>
      </c>
      <c r="G80" s="305"/>
      <c r="H80" s="293">
        <v>10951</v>
      </c>
      <c r="I80" s="293"/>
      <c r="J80" s="293">
        <v>20704.2</v>
      </c>
      <c r="K80" s="293"/>
      <c r="L80" s="293">
        <v>26117.22</v>
      </c>
      <c r="M80" s="293"/>
      <c r="N80" s="297">
        <v>39027.51</v>
      </c>
    </row>
    <row r="81" spans="1:14" ht="30">
      <c r="A81" s="140"/>
      <c r="B81" s="306"/>
      <c r="C81" s="260" t="s">
        <v>288</v>
      </c>
      <c r="D81" s="260" t="s">
        <v>284</v>
      </c>
      <c r="E81" s="260" t="s">
        <v>285</v>
      </c>
      <c r="F81" s="261" t="s">
        <v>198</v>
      </c>
      <c r="G81" s="305"/>
      <c r="H81" s="293">
        <v>7391.4</v>
      </c>
      <c r="I81" s="293"/>
      <c r="J81" s="293">
        <v>10044.2</v>
      </c>
      <c r="K81" s="293"/>
      <c r="L81" s="293">
        <v>10655.3</v>
      </c>
      <c r="M81" s="293"/>
      <c r="N81" s="297">
        <v>15311.3</v>
      </c>
    </row>
    <row r="82" spans="1:14" ht="30">
      <c r="A82" s="140"/>
      <c r="B82" s="306"/>
      <c r="C82" s="260" t="s">
        <v>289</v>
      </c>
      <c r="D82" s="260" t="s">
        <v>287</v>
      </c>
      <c r="E82" s="260" t="s">
        <v>285</v>
      </c>
      <c r="F82" s="261" t="s">
        <v>198</v>
      </c>
      <c r="G82" s="305"/>
      <c r="H82" s="293">
        <v>0</v>
      </c>
      <c r="I82" s="293"/>
      <c r="J82" s="293">
        <v>0</v>
      </c>
      <c r="K82" s="293"/>
      <c r="L82" s="293">
        <v>0</v>
      </c>
      <c r="M82" s="293"/>
      <c r="N82" s="297">
        <v>6255.93</v>
      </c>
    </row>
    <row r="83" spans="1:14" ht="30">
      <c r="A83" s="140"/>
      <c r="B83" s="306"/>
      <c r="C83" s="260" t="s">
        <v>290</v>
      </c>
      <c r="D83" s="260" t="s">
        <v>287</v>
      </c>
      <c r="E83" s="260" t="s">
        <v>291</v>
      </c>
      <c r="F83" s="261" t="s">
        <v>198</v>
      </c>
      <c r="G83" s="305"/>
      <c r="H83" s="293">
        <v>18248.96</v>
      </c>
      <c r="I83" s="293"/>
      <c r="J83" s="293">
        <v>35128.17</v>
      </c>
      <c r="K83" s="293"/>
      <c r="L83" s="293">
        <v>46001.63</v>
      </c>
      <c r="M83" s="293"/>
      <c r="N83" s="297">
        <v>100659.56</v>
      </c>
    </row>
    <row r="84" spans="1:14" ht="30">
      <c r="A84" s="140"/>
      <c r="B84" s="306"/>
      <c r="C84" s="220" t="s">
        <v>292</v>
      </c>
      <c r="D84" s="220" t="s">
        <v>284</v>
      </c>
      <c r="E84" s="220" t="s">
        <v>293</v>
      </c>
      <c r="F84" s="226" t="s">
        <v>198</v>
      </c>
      <c r="G84" s="302"/>
      <c r="H84" s="278">
        <v>3696.27</v>
      </c>
      <c r="I84" s="278"/>
      <c r="J84" s="278">
        <v>5302.47</v>
      </c>
      <c r="K84" s="278"/>
      <c r="L84" s="278">
        <v>6688.57</v>
      </c>
      <c r="M84" s="278"/>
      <c r="N84" s="283">
        <v>16144.58</v>
      </c>
    </row>
    <row r="85" spans="1:14" ht="15">
      <c r="A85" s="140" t="s">
        <v>26</v>
      </c>
      <c r="B85" s="137" t="s">
        <v>25</v>
      </c>
      <c r="C85" s="222"/>
      <c r="D85" s="222"/>
      <c r="E85" s="222"/>
      <c r="F85" s="228"/>
      <c r="G85" s="65">
        <v>28.58</v>
      </c>
      <c r="H85" s="67">
        <v>28.94</v>
      </c>
      <c r="I85" s="67">
        <v>28.58</v>
      </c>
      <c r="J85" s="67">
        <v>28.94</v>
      </c>
      <c r="K85" s="67">
        <v>28.58</v>
      </c>
      <c r="L85" s="67">
        <v>28.94</v>
      </c>
      <c r="M85" s="67">
        <v>56.51</v>
      </c>
      <c r="N85" s="69">
        <v>56.87</v>
      </c>
    </row>
    <row r="86" spans="1:14" ht="15">
      <c r="A86" s="140"/>
      <c r="B86" s="217"/>
      <c r="C86" s="222" t="s">
        <v>294</v>
      </c>
      <c r="D86" s="222" t="s">
        <v>295</v>
      </c>
      <c r="E86" s="222" t="s">
        <v>296</v>
      </c>
      <c r="F86" s="228" t="s">
        <v>242</v>
      </c>
      <c r="G86" s="65"/>
      <c r="H86" s="67">
        <v>28.94</v>
      </c>
      <c r="I86" s="67"/>
      <c r="J86" s="67">
        <v>28.94</v>
      </c>
      <c r="K86" s="67"/>
      <c r="L86" s="67">
        <v>28.94</v>
      </c>
      <c r="M86" s="67"/>
      <c r="N86" s="69">
        <v>56.87</v>
      </c>
    </row>
    <row r="87" spans="1:14" ht="15">
      <c r="A87" s="140" t="s">
        <v>28</v>
      </c>
      <c r="B87" s="137" t="s">
        <v>27</v>
      </c>
      <c r="C87" s="222"/>
      <c r="D87" s="222"/>
      <c r="E87" s="222"/>
      <c r="F87" s="228"/>
      <c r="G87" s="70"/>
      <c r="H87" s="72">
        <v>0</v>
      </c>
      <c r="I87" s="72"/>
      <c r="J87" s="72">
        <v>0</v>
      </c>
      <c r="K87" s="72"/>
      <c r="L87" s="72">
        <v>0</v>
      </c>
      <c r="M87" s="72">
        <v>4.86</v>
      </c>
      <c r="N87" s="74">
        <v>3.78</v>
      </c>
    </row>
    <row r="88" spans="1:14" ht="15">
      <c r="A88" s="140"/>
      <c r="B88" s="217"/>
      <c r="C88" s="222" t="s">
        <v>297</v>
      </c>
      <c r="D88" s="222" t="s">
        <v>298</v>
      </c>
      <c r="E88" s="222" t="s">
        <v>299</v>
      </c>
      <c r="F88" s="228" t="s">
        <v>242</v>
      </c>
      <c r="G88" s="70"/>
      <c r="H88" s="314">
        <v>0</v>
      </c>
      <c r="I88" s="72"/>
      <c r="J88" s="314">
        <v>0</v>
      </c>
      <c r="K88" s="72"/>
      <c r="L88" s="314">
        <v>0</v>
      </c>
      <c r="M88" s="72"/>
      <c r="N88" s="319">
        <v>3.78</v>
      </c>
    </row>
    <row r="89" spans="1:14" ht="15">
      <c r="A89" s="140" t="s">
        <v>30</v>
      </c>
      <c r="B89" s="137" t="s">
        <v>29</v>
      </c>
      <c r="C89" s="222"/>
      <c r="D89" s="222"/>
      <c r="E89" s="222"/>
      <c r="F89" s="228"/>
      <c r="G89" s="70">
        <v>13207.82</v>
      </c>
      <c r="H89" s="72">
        <f>SUM(H90:H96)</f>
        <v>5853.84</v>
      </c>
      <c r="I89" s="72">
        <v>27517.38</v>
      </c>
      <c r="J89" s="72">
        <f>SUM(J90:J96)</f>
        <v>11546.2</v>
      </c>
      <c r="K89" s="72">
        <v>37623.85</v>
      </c>
      <c r="L89" s="72">
        <f>SUM(L90:L96)</f>
        <v>17719.91</v>
      </c>
      <c r="M89" s="72">
        <v>45586.44</v>
      </c>
      <c r="N89" s="74">
        <f>SUM(N90:N96)</f>
        <v>46610.09</v>
      </c>
    </row>
    <row r="90" spans="1:14" ht="15">
      <c r="A90" s="140"/>
      <c r="B90" s="217"/>
      <c r="C90" s="247" t="s">
        <v>300</v>
      </c>
      <c r="D90" s="247" t="s">
        <v>301</v>
      </c>
      <c r="E90" s="247" t="s">
        <v>302</v>
      </c>
      <c r="F90" s="249" t="s">
        <v>198</v>
      </c>
      <c r="G90" s="309"/>
      <c r="H90" s="322">
        <v>126.75</v>
      </c>
      <c r="I90" s="312"/>
      <c r="J90" s="322">
        <v>190.57</v>
      </c>
      <c r="K90" s="312"/>
      <c r="L90" s="322">
        <v>214.09</v>
      </c>
      <c r="M90" s="312"/>
      <c r="N90" s="325">
        <v>363.36</v>
      </c>
    </row>
    <row r="91" spans="1:14" ht="15">
      <c r="A91" s="140"/>
      <c r="B91" s="217"/>
      <c r="C91" s="260" t="s">
        <v>303</v>
      </c>
      <c r="D91" s="260" t="s">
        <v>301</v>
      </c>
      <c r="E91" s="260" t="s">
        <v>302</v>
      </c>
      <c r="F91" s="261" t="s">
        <v>198</v>
      </c>
      <c r="G91" s="327"/>
      <c r="H91" s="329">
        <v>4419.35</v>
      </c>
      <c r="I91" s="331"/>
      <c r="J91" s="329">
        <v>7994.15</v>
      </c>
      <c r="K91" s="331"/>
      <c r="L91" s="329">
        <v>10137.88</v>
      </c>
      <c r="M91" s="331"/>
      <c r="N91" s="333">
        <v>20020.19</v>
      </c>
    </row>
    <row r="92" spans="1:14" ht="15">
      <c r="A92" s="140"/>
      <c r="B92" s="217"/>
      <c r="C92" s="260" t="s">
        <v>304</v>
      </c>
      <c r="D92" s="260" t="s">
        <v>301</v>
      </c>
      <c r="E92" s="260" t="s">
        <v>302</v>
      </c>
      <c r="F92" s="261" t="s">
        <v>198</v>
      </c>
      <c r="G92" s="327"/>
      <c r="H92" s="329">
        <v>0</v>
      </c>
      <c r="I92" s="331"/>
      <c r="J92" s="329">
        <v>0</v>
      </c>
      <c r="K92" s="331"/>
      <c r="L92" s="329">
        <v>0</v>
      </c>
      <c r="M92" s="331"/>
      <c r="N92" s="333">
        <v>12650.9</v>
      </c>
    </row>
    <row r="93" spans="1:14" ht="15">
      <c r="A93" s="140"/>
      <c r="B93" s="217"/>
      <c r="C93" s="260" t="s">
        <v>305</v>
      </c>
      <c r="D93" s="260" t="s">
        <v>301</v>
      </c>
      <c r="E93" s="260" t="s">
        <v>302</v>
      </c>
      <c r="F93" s="261" t="s">
        <v>198</v>
      </c>
      <c r="G93" s="327"/>
      <c r="H93" s="329">
        <v>0</v>
      </c>
      <c r="I93" s="331"/>
      <c r="J93" s="329">
        <v>0</v>
      </c>
      <c r="K93" s="331"/>
      <c r="L93" s="329">
        <v>0</v>
      </c>
      <c r="M93" s="331"/>
      <c r="N93" s="333">
        <v>300</v>
      </c>
    </row>
    <row r="94" spans="1:14" ht="15">
      <c r="A94" s="140"/>
      <c r="B94" s="217"/>
      <c r="C94" s="260" t="s">
        <v>306</v>
      </c>
      <c r="D94" s="260" t="s">
        <v>307</v>
      </c>
      <c r="E94" s="260" t="s">
        <v>308</v>
      </c>
      <c r="F94" s="261" t="s">
        <v>198</v>
      </c>
      <c r="G94" s="327"/>
      <c r="H94" s="329">
        <v>0</v>
      </c>
      <c r="I94" s="331"/>
      <c r="J94" s="329">
        <v>0</v>
      </c>
      <c r="K94" s="331"/>
      <c r="L94" s="329">
        <v>0</v>
      </c>
      <c r="M94" s="331"/>
      <c r="N94" s="333">
        <v>490.85</v>
      </c>
    </row>
    <row r="95" spans="1:14" ht="15">
      <c r="A95" s="140"/>
      <c r="B95" s="217"/>
      <c r="C95" s="260" t="s">
        <v>309</v>
      </c>
      <c r="D95" s="260" t="s">
        <v>301</v>
      </c>
      <c r="E95" s="260" t="s">
        <v>302</v>
      </c>
      <c r="F95" s="261" t="s">
        <v>198</v>
      </c>
      <c r="G95" s="327"/>
      <c r="H95" s="329">
        <v>1307.74</v>
      </c>
      <c r="I95" s="331"/>
      <c r="J95" s="329">
        <v>3361.48</v>
      </c>
      <c r="K95" s="331"/>
      <c r="L95" s="329">
        <v>7367.94</v>
      </c>
      <c r="M95" s="331"/>
      <c r="N95" s="333">
        <v>8642.6</v>
      </c>
    </row>
    <row r="96" spans="1:14" ht="15">
      <c r="A96" s="140"/>
      <c r="B96" s="217"/>
      <c r="C96" s="220" t="s">
        <v>310</v>
      </c>
      <c r="D96" s="220" t="s">
        <v>311</v>
      </c>
      <c r="E96" s="220" t="s">
        <v>312</v>
      </c>
      <c r="F96" s="226" t="s">
        <v>191</v>
      </c>
      <c r="G96" s="308"/>
      <c r="H96" s="313">
        <v>0</v>
      </c>
      <c r="I96" s="311"/>
      <c r="J96" s="313">
        <v>0</v>
      </c>
      <c r="K96" s="311"/>
      <c r="L96" s="313">
        <v>0</v>
      </c>
      <c r="M96" s="311"/>
      <c r="N96" s="318">
        <v>4142.19</v>
      </c>
    </row>
    <row r="97" spans="1:14" ht="15">
      <c r="A97" s="143" t="s">
        <v>20</v>
      </c>
      <c r="B97" s="145" t="s">
        <v>119</v>
      </c>
      <c r="C97" s="221"/>
      <c r="D97" s="221"/>
      <c r="E97" s="221"/>
      <c r="F97" s="227"/>
      <c r="G97" s="62">
        <f>+G89+G87+G85+G78+G54</f>
        <v>140244.65</v>
      </c>
      <c r="H97" s="63">
        <f>+H89+H87+H85+H78+H54</f>
        <v>89254.24</v>
      </c>
      <c r="I97" s="63">
        <f>+I89+I87+I85+I78+I54</f>
        <v>278188.83</v>
      </c>
      <c r="J97" s="63">
        <f>+J89+J87+J85+J78+J54</f>
        <v>243604.36</v>
      </c>
      <c r="K97" s="63">
        <f>+K89+K87+K85+K78+K54</f>
        <v>365550.22</v>
      </c>
      <c r="L97" s="63">
        <f>+L89+L87+L85+L78+L54</f>
        <v>291998.54</v>
      </c>
      <c r="M97" s="63">
        <f>+M89+M87+M85+M78+M54</f>
        <v>448916.41</v>
      </c>
      <c r="N97" s="64">
        <f>+N89+N87+N85+N78+N54</f>
        <v>497213.42</v>
      </c>
    </row>
    <row r="98" spans="1:14" ht="15">
      <c r="A98" s="140" t="s">
        <v>33</v>
      </c>
      <c r="B98" s="137" t="s">
        <v>32</v>
      </c>
      <c r="C98" s="141"/>
      <c r="D98" s="141"/>
      <c r="E98" s="141"/>
      <c r="F98" s="142"/>
      <c r="G98" s="70"/>
      <c r="H98" s="72"/>
      <c r="I98" s="72"/>
      <c r="J98" s="72"/>
      <c r="K98" s="72"/>
      <c r="L98" s="72"/>
      <c r="M98" s="72"/>
      <c r="N98" s="74"/>
    </row>
    <row r="99" spans="1:14" ht="15">
      <c r="A99" s="140" t="s">
        <v>34</v>
      </c>
      <c r="B99" s="137" t="s">
        <v>0</v>
      </c>
      <c r="C99" s="246"/>
      <c r="D99" s="246"/>
      <c r="E99" s="246"/>
      <c r="F99" s="248"/>
      <c r="G99" s="70">
        <v>48000</v>
      </c>
      <c r="H99" s="72">
        <f>SUM(H100:H104)</f>
        <v>0</v>
      </c>
      <c r="I99" s="72">
        <v>48000</v>
      </c>
      <c r="J99" s="72">
        <f>SUM(J100:J104)</f>
        <v>126997.54</v>
      </c>
      <c r="K99" s="72">
        <v>148000</v>
      </c>
      <c r="L99" s="72">
        <f>SUM(L100:L104)</f>
        <v>126997.54</v>
      </c>
      <c r="M99" s="72">
        <v>148000</v>
      </c>
      <c r="N99" s="74">
        <f>SUM(N100:N104)</f>
        <v>233390.59</v>
      </c>
    </row>
    <row r="100" spans="1:14" ht="15">
      <c r="A100" s="140"/>
      <c r="B100" s="217"/>
      <c r="C100" s="247" t="s">
        <v>313</v>
      </c>
      <c r="D100" s="247" t="s">
        <v>314</v>
      </c>
      <c r="E100" s="247" t="s">
        <v>315</v>
      </c>
      <c r="F100" s="249" t="s">
        <v>191</v>
      </c>
      <c r="G100" s="309"/>
      <c r="H100" s="322">
        <v>0</v>
      </c>
      <c r="I100" s="312"/>
      <c r="J100" s="322">
        <v>0</v>
      </c>
      <c r="K100" s="312"/>
      <c r="L100" s="322">
        <v>0</v>
      </c>
      <c r="M100" s="312"/>
      <c r="N100" s="325">
        <v>6393.05</v>
      </c>
    </row>
    <row r="101" spans="1:14" ht="15">
      <c r="A101" s="140"/>
      <c r="B101" s="217"/>
      <c r="C101" s="260" t="s">
        <v>316</v>
      </c>
      <c r="D101" s="260" t="s">
        <v>314</v>
      </c>
      <c r="E101" s="260" t="s">
        <v>315</v>
      </c>
      <c r="F101" s="261" t="s">
        <v>191</v>
      </c>
      <c r="G101" s="327"/>
      <c r="H101" s="329">
        <v>0</v>
      </c>
      <c r="I101" s="331"/>
      <c r="J101" s="329">
        <v>0</v>
      </c>
      <c r="K101" s="331"/>
      <c r="L101" s="329">
        <v>0</v>
      </c>
      <c r="M101" s="331"/>
      <c r="N101" s="333">
        <v>50000</v>
      </c>
    </row>
    <row r="102" spans="1:14" ht="15">
      <c r="A102" s="140"/>
      <c r="B102" s="217"/>
      <c r="C102" s="260" t="s">
        <v>317</v>
      </c>
      <c r="D102" s="260" t="s">
        <v>314</v>
      </c>
      <c r="E102" s="260" t="s">
        <v>315</v>
      </c>
      <c r="F102" s="261" t="s">
        <v>191</v>
      </c>
      <c r="G102" s="327"/>
      <c r="H102" s="329">
        <v>0</v>
      </c>
      <c r="I102" s="331"/>
      <c r="J102" s="329">
        <v>26331</v>
      </c>
      <c r="K102" s="331"/>
      <c r="L102" s="329">
        <v>26331</v>
      </c>
      <c r="M102" s="331"/>
      <c r="N102" s="333">
        <v>26331</v>
      </c>
    </row>
    <row r="103" spans="1:14" ht="15">
      <c r="A103" s="140"/>
      <c r="B103" s="217"/>
      <c r="C103" s="260" t="s">
        <v>318</v>
      </c>
      <c r="D103" s="260" t="s">
        <v>319</v>
      </c>
      <c r="E103" s="260" t="s">
        <v>320</v>
      </c>
      <c r="F103" s="261" t="s">
        <v>191</v>
      </c>
      <c r="G103" s="327"/>
      <c r="H103" s="329">
        <v>0</v>
      </c>
      <c r="I103" s="331"/>
      <c r="J103" s="329">
        <v>100666.54</v>
      </c>
      <c r="K103" s="331"/>
      <c r="L103" s="329">
        <v>100666.54</v>
      </c>
      <c r="M103" s="331"/>
      <c r="N103" s="333">
        <v>100666.54</v>
      </c>
    </row>
    <row r="104" spans="1:14" ht="15">
      <c r="A104" s="140"/>
      <c r="B104" s="217"/>
      <c r="C104" s="220" t="s">
        <v>321</v>
      </c>
      <c r="D104" s="220" t="s">
        <v>319</v>
      </c>
      <c r="E104" s="220" t="s">
        <v>322</v>
      </c>
      <c r="F104" s="226" t="s">
        <v>191</v>
      </c>
      <c r="G104" s="308"/>
      <c r="H104" s="313">
        <v>0</v>
      </c>
      <c r="I104" s="311"/>
      <c r="J104" s="313">
        <v>0</v>
      </c>
      <c r="K104" s="311"/>
      <c r="L104" s="313">
        <v>0</v>
      </c>
      <c r="M104" s="311"/>
      <c r="N104" s="318">
        <v>50000</v>
      </c>
    </row>
    <row r="105" spans="1:14" ht="15">
      <c r="A105" s="140" t="s">
        <v>35</v>
      </c>
      <c r="B105" s="137" t="s">
        <v>1</v>
      </c>
      <c r="C105" s="221"/>
      <c r="D105" s="221"/>
      <c r="E105" s="221"/>
      <c r="F105" s="227"/>
      <c r="G105" s="70"/>
      <c r="H105" s="72"/>
      <c r="I105" s="72"/>
      <c r="J105" s="72"/>
      <c r="K105" s="72"/>
      <c r="L105" s="72"/>
      <c r="M105" s="72"/>
      <c r="N105" s="74"/>
    </row>
    <row r="106" spans="1:14" ht="15">
      <c r="A106" s="140" t="s">
        <v>37</v>
      </c>
      <c r="B106" s="137" t="s">
        <v>36</v>
      </c>
      <c r="C106" s="246"/>
      <c r="D106" s="246"/>
      <c r="E106" s="246"/>
      <c r="F106" s="248"/>
      <c r="G106" s="65">
        <v>16563.34</v>
      </c>
      <c r="H106" s="67">
        <f>SUM(H107:H108)</f>
        <v>6515</v>
      </c>
      <c r="I106" s="67">
        <v>19979.68</v>
      </c>
      <c r="J106" s="67">
        <f>SUM(J107:J108)</f>
        <v>21689.9</v>
      </c>
      <c r="K106" s="67">
        <v>19979.68</v>
      </c>
      <c r="L106" s="67">
        <f>SUM(L107:L108)</f>
        <v>23689.9</v>
      </c>
      <c r="M106" s="67">
        <v>31730.01</v>
      </c>
      <c r="N106" s="69">
        <f>SUM(N107:N108)</f>
        <v>49219.9</v>
      </c>
    </row>
    <row r="107" spans="1:14" ht="15">
      <c r="A107" s="140"/>
      <c r="B107" s="217"/>
      <c r="C107" s="247" t="s">
        <v>323</v>
      </c>
      <c r="D107" s="247" t="s">
        <v>324</v>
      </c>
      <c r="E107" s="247" t="s">
        <v>325</v>
      </c>
      <c r="F107" s="249" t="s">
        <v>191</v>
      </c>
      <c r="G107" s="303"/>
      <c r="H107" s="286">
        <v>0</v>
      </c>
      <c r="I107" s="286"/>
      <c r="J107" s="286">
        <v>15174.9</v>
      </c>
      <c r="K107" s="286"/>
      <c r="L107" s="286">
        <v>15174.9</v>
      </c>
      <c r="M107" s="286"/>
      <c r="N107" s="289">
        <v>15174.9</v>
      </c>
    </row>
    <row r="108" spans="1:14" ht="15">
      <c r="A108" s="140"/>
      <c r="B108" s="217"/>
      <c r="C108" s="220" t="s">
        <v>326</v>
      </c>
      <c r="D108" s="220" t="s">
        <v>324</v>
      </c>
      <c r="E108" s="220" t="s">
        <v>325</v>
      </c>
      <c r="F108" s="226" t="s">
        <v>198</v>
      </c>
      <c r="G108" s="302"/>
      <c r="H108" s="278">
        <v>6515</v>
      </c>
      <c r="I108" s="278"/>
      <c r="J108" s="278">
        <v>6515</v>
      </c>
      <c r="K108" s="278"/>
      <c r="L108" s="278">
        <v>8515</v>
      </c>
      <c r="M108" s="278"/>
      <c r="N108" s="283">
        <v>34045</v>
      </c>
    </row>
    <row r="109" spans="1:14" ht="15">
      <c r="A109" s="140" t="s">
        <v>38</v>
      </c>
      <c r="B109" s="137" t="s">
        <v>2</v>
      </c>
      <c r="C109" s="222"/>
      <c r="D109" s="222"/>
      <c r="E109" s="222"/>
      <c r="F109" s="228"/>
      <c r="G109" s="65">
        <v>22830.77</v>
      </c>
      <c r="H109" s="67">
        <f>SUM(H110:H111)</f>
        <v>3755.63</v>
      </c>
      <c r="I109" s="67">
        <v>46449.64</v>
      </c>
      <c r="J109" s="67">
        <f>SUM(J110:J111)</f>
        <v>6819.63</v>
      </c>
      <c r="K109" s="67">
        <v>52529.43</v>
      </c>
      <c r="L109" s="67">
        <f>SUM(L110:L111)</f>
        <v>16849.74</v>
      </c>
      <c r="M109" s="67">
        <v>58540.56</v>
      </c>
      <c r="N109" s="69">
        <f>SUM(N110:N111)</f>
        <v>75618.48</v>
      </c>
    </row>
    <row r="110" spans="1:14" ht="15">
      <c r="A110" s="140"/>
      <c r="B110" s="217"/>
      <c r="C110" s="247" t="s">
        <v>327</v>
      </c>
      <c r="D110" s="247" t="s">
        <v>328</v>
      </c>
      <c r="E110" s="247" t="s">
        <v>329</v>
      </c>
      <c r="F110" s="249" t="s">
        <v>191</v>
      </c>
      <c r="G110" s="303"/>
      <c r="H110" s="286">
        <v>3755.63</v>
      </c>
      <c r="I110" s="286"/>
      <c r="J110" s="286">
        <v>6819.63</v>
      </c>
      <c r="K110" s="286"/>
      <c r="L110" s="286">
        <v>16591.51</v>
      </c>
      <c r="M110" s="286"/>
      <c r="N110" s="289">
        <v>46451.81</v>
      </c>
    </row>
    <row r="111" spans="1:14" ht="15">
      <c r="A111" s="140"/>
      <c r="B111" s="217"/>
      <c r="C111" s="220" t="s">
        <v>330</v>
      </c>
      <c r="D111" s="220" t="s">
        <v>328</v>
      </c>
      <c r="E111" s="220" t="s">
        <v>329</v>
      </c>
      <c r="F111" s="226" t="s">
        <v>191</v>
      </c>
      <c r="G111" s="302"/>
      <c r="H111" s="278">
        <v>0</v>
      </c>
      <c r="I111" s="278"/>
      <c r="J111" s="278">
        <v>0</v>
      </c>
      <c r="K111" s="278"/>
      <c r="L111" s="278">
        <v>258.23</v>
      </c>
      <c r="M111" s="278"/>
      <c r="N111" s="283">
        <v>29166.67</v>
      </c>
    </row>
    <row r="112" spans="1:14" ht="15">
      <c r="A112" s="143" t="s">
        <v>31</v>
      </c>
      <c r="B112" s="145" t="s">
        <v>118</v>
      </c>
      <c r="C112" s="221"/>
      <c r="D112" s="221"/>
      <c r="E112" s="221"/>
      <c r="F112" s="227"/>
      <c r="G112" s="62">
        <f>+G109+G106+G105+G99+G98</f>
        <v>87394.11</v>
      </c>
      <c r="H112" s="63">
        <f>+H109+H106+H105+H99+H98</f>
        <v>10270.63</v>
      </c>
      <c r="I112" s="63">
        <f>+I109+I106+I105+I99+I98</f>
        <v>114429.32</v>
      </c>
      <c r="J112" s="63">
        <f>+J109+J106+J105+J99+J98</f>
        <v>155507.07</v>
      </c>
      <c r="K112" s="63">
        <f>+K109+K106+K105+K99+K98</f>
        <v>220509.11</v>
      </c>
      <c r="L112" s="63">
        <f>+L109+L106+L105+L99+L98</f>
        <v>167537.18</v>
      </c>
      <c r="M112" s="63">
        <f>+M109+M106+M105+M99+M98</f>
        <v>238270.57</v>
      </c>
      <c r="N112" s="64">
        <f>+N109+N106+N105+N99+N98</f>
        <v>358228.97</v>
      </c>
    </row>
    <row r="113" spans="1:14" ht="15">
      <c r="A113" s="140" t="s">
        <v>41</v>
      </c>
      <c r="B113" s="137" t="s">
        <v>40</v>
      </c>
      <c r="C113" s="141"/>
      <c r="D113" s="141"/>
      <c r="E113" s="141"/>
      <c r="F113" s="142"/>
      <c r="G113" s="70"/>
      <c r="H113" s="72"/>
      <c r="I113" s="72"/>
      <c r="J113" s="72"/>
      <c r="K113" s="72"/>
      <c r="L113" s="72"/>
      <c r="M113" s="72"/>
      <c r="N113" s="74"/>
    </row>
    <row r="114" spans="1:14" ht="15">
      <c r="A114" s="140" t="s">
        <v>43</v>
      </c>
      <c r="B114" s="137" t="s">
        <v>42</v>
      </c>
      <c r="C114" s="141"/>
      <c r="D114" s="141"/>
      <c r="E114" s="141"/>
      <c r="F114" s="142"/>
      <c r="G114" s="70"/>
      <c r="H114" s="72"/>
      <c r="I114" s="72"/>
      <c r="J114" s="72"/>
      <c r="K114" s="72"/>
      <c r="L114" s="72"/>
      <c r="M114" s="72"/>
      <c r="N114" s="74"/>
    </row>
    <row r="115" spans="1:14" ht="15">
      <c r="A115" s="140" t="s">
        <v>45</v>
      </c>
      <c r="B115" s="137" t="s">
        <v>44</v>
      </c>
      <c r="C115" s="141"/>
      <c r="D115" s="141"/>
      <c r="E115" s="141"/>
      <c r="F115" s="142"/>
      <c r="G115" s="70"/>
      <c r="H115" s="72"/>
      <c r="I115" s="72"/>
      <c r="J115" s="72"/>
      <c r="K115" s="72"/>
      <c r="L115" s="72"/>
      <c r="M115" s="72"/>
      <c r="N115" s="74"/>
    </row>
    <row r="116" spans="1:14" ht="15">
      <c r="A116" s="140" t="s">
        <v>47</v>
      </c>
      <c r="B116" s="137" t="s">
        <v>46</v>
      </c>
      <c r="C116" s="141"/>
      <c r="D116" s="141"/>
      <c r="E116" s="141"/>
      <c r="F116" s="142"/>
      <c r="G116" s="70"/>
      <c r="H116" s="72"/>
      <c r="I116" s="72"/>
      <c r="J116" s="72"/>
      <c r="K116" s="72"/>
      <c r="L116" s="72"/>
      <c r="M116" s="72"/>
      <c r="N116" s="74"/>
    </row>
    <row r="117" spans="1:14" ht="15">
      <c r="A117" s="143" t="s">
        <v>39</v>
      </c>
      <c r="B117" s="144" t="s">
        <v>117</v>
      </c>
      <c r="C117" s="141"/>
      <c r="D117" s="141"/>
      <c r="E117" s="141"/>
      <c r="F117" s="142"/>
      <c r="G117" s="62">
        <f>+G116+G115+G114+G113</f>
        <v>0</v>
      </c>
      <c r="H117" s="63">
        <f>+H116+H115+H114+H113</f>
        <v>0</v>
      </c>
      <c r="I117" s="63">
        <f>+I116+I115+I114+I113</f>
        <v>0</v>
      </c>
      <c r="J117" s="63">
        <f>+J116+J115+J114+J113</f>
        <v>0</v>
      </c>
      <c r="K117" s="63">
        <f>+K116+K115+K114+K113</f>
        <v>0</v>
      </c>
      <c r="L117" s="63">
        <f>+L116+L115+L114+L113</f>
        <v>0</v>
      </c>
      <c r="M117" s="63">
        <f>+M116+M115+M114+M113</f>
        <v>0</v>
      </c>
      <c r="N117" s="64">
        <f>+N116+N115+N114+N113</f>
        <v>0</v>
      </c>
    </row>
    <row r="118" spans="1:14" ht="15">
      <c r="A118" s="140" t="s">
        <v>50</v>
      </c>
      <c r="B118" s="137" t="s">
        <v>49</v>
      </c>
      <c r="C118" s="141"/>
      <c r="D118" s="141"/>
      <c r="E118" s="141"/>
      <c r="F118" s="142"/>
      <c r="G118" s="70"/>
      <c r="H118" s="72"/>
      <c r="I118" s="72"/>
      <c r="J118" s="72"/>
      <c r="K118" s="72"/>
      <c r="L118" s="72"/>
      <c r="M118" s="72"/>
      <c r="N118" s="74"/>
    </row>
    <row r="119" spans="1:14" ht="15">
      <c r="A119" s="140" t="s">
        <v>52</v>
      </c>
      <c r="B119" s="137" t="s">
        <v>51</v>
      </c>
      <c r="C119" s="141"/>
      <c r="D119" s="141"/>
      <c r="E119" s="141"/>
      <c r="F119" s="142"/>
      <c r="G119" s="70"/>
      <c r="H119" s="72"/>
      <c r="I119" s="72"/>
      <c r="J119" s="72"/>
      <c r="K119" s="72"/>
      <c r="L119" s="72"/>
      <c r="M119" s="72"/>
      <c r="N119" s="74"/>
    </row>
    <row r="120" spans="1:14" ht="15">
      <c r="A120" s="140" t="s">
        <v>54</v>
      </c>
      <c r="B120" s="137" t="s">
        <v>53</v>
      </c>
      <c r="C120" s="141"/>
      <c r="D120" s="141"/>
      <c r="E120" s="141"/>
      <c r="F120" s="142"/>
      <c r="G120" s="70"/>
      <c r="H120" s="72"/>
      <c r="I120" s="72"/>
      <c r="J120" s="72"/>
      <c r="K120" s="72"/>
      <c r="L120" s="72"/>
      <c r="M120" s="72"/>
      <c r="N120" s="74"/>
    </row>
    <row r="121" spans="1:14" ht="15">
      <c r="A121" s="140" t="s">
        <v>56</v>
      </c>
      <c r="B121" s="137" t="s">
        <v>55</v>
      </c>
      <c r="C121" s="141"/>
      <c r="D121" s="141"/>
      <c r="E121" s="141"/>
      <c r="F121" s="142"/>
      <c r="G121" s="70"/>
      <c r="H121" s="72"/>
      <c r="I121" s="72"/>
      <c r="J121" s="72"/>
      <c r="K121" s="72"/>
      <c r="L121" s="72"/>
      <c r="M121" s="72"/>
      <c r="N121" s="74"/>
    </row>
    <row r="122" spans="1:14" ht="15">
      <c r="A122" s="143" t="s">
        <v>48</v>
      </c>
      <c r="B122" s="145" t="s">
        <v>116</v>
      </c>
      <c r="C122" s="141"/>
      <c r="D122" s="141"/>
      <c r="E122" s="141"/>
      <c r="F122" s="142"/>
      <c r="G122" s="62">
        <f>+G121+G120+G119+G118</f>
        <v>0</v>
      </c>
      <c r="H122" s="63">
        <f>+H121+H120+H119+H118</f>
        <v>0</v>
      </c>
      <c r="I122" s="63">
        <f>+I121+I120+I119+I118</f>
        <v>0</v>
      </c>
      <c r="J122" s="63">
        <f>+J121+J120+J119+J118</f>
        <v>0</v>
      </c>
      <c r="K122" s="63">
        <f>+K121+K120+K119+K118</f>
        <v>0</v>
      </c>
      <c r="L122" s="63">
        <f>+L121+L120+L119+L118</f>
        <v>0</v>
      </c>
      <c r="M122" s="63">
        <f>+M121+M120+M119+M118</f>
        <v>0</v>
      </c>
      <c r="N122" s="64">
        <f>+N121+N120+N119+N118</f>
        <v>0</v>
      </c>
    </row>
    <row r="123" spans="1:14" ht="15">
      <c r="A123" s="140" t="s">
        <v>59</v>
      </c>
      <c r="B123" s="137" t="s">
        <v>58</v>
      </c>
      <c r="C123" s="246"/>
      <c r="D123" s="246"/>
      <c r="E123" s="246"/>
      <c r="F123" s="248"/>
      <c r="G123" s="70">
        <v>71917.47</v>
      </c>
      <c r="H123" s="72">
        <f>SUM(H124:H129)</f>
        <v>78328.04</v>
      </c>
      <c r="I123" s="72">
        <v>212469.52</v>
      </c>
      <c r="J123" s="72">
        <f>SUM(J124:J129)</f>
        <v>163135.88</v>
      </c>
      <c r="K123" s="72">
        <v>307129.12</v>
      </c>
      <c r="L123" s="72">
        <f>SUM(L124:L129)</f>
        <v>244218.98</v>
      </c>
      <c r="M123" s="72">
        <v>403756.09</v>
      </c>
      <c r="N123" s="74">
        <f>SUM(N124:N129)</f>
        <v>346750.72</v>
      </c>
    </row>
    <row r="124" spans="1:14" ht="15">
      <c r="A124" s="140"/>
      <c r="B124" s="217"/>
      <c r="C124" s="247" t="s">
        <v>331</v>
      </c>
      <c r="D124" s="247" t="s">
        <v>332</v>
      </c>
      <c r="E124" s="247" t="s">
        <v>333</v>
      </c>
      <c r="F124" s="249" t="s">
        <v>334</v>
      </c>
      <c r="G124" s="309"/>
      <c r="H124" s="322">
        <v>11044.55</v>
      </c>
      <c r="I124" s="312"/>
      <c r="J124" s="322">
        <v>24929.17</v>
      </c>
      <c r="K124" s="312"/>
      <c r="L124" s="322">
        <v>35017.73</v>
      </c>
      <c r="M124" s="312"/>
      <c r="N124" s="325">
        <v>47881.71</v>
      </c>
    </row>
    <row r="125" spans="1:14" ht="15">
      <c r="A125" s="140"/>
      <c r="B125" s="217"/>
      <c r="C125" s="260" t="s">
        <v>335</v>
      </c>
      <c r="D125" s="260" t="s">
        <v>336</v>
      </c>
      <c r="E125" s="260" t="s">
        <v>337</v>
      </c>
      <c r="F125" s="261" t="s">
        <v>334</v>
      </c>
      <c r="G125" s="327"/>
      <c r="H125" s="329">
        <v>18165.09</v>
      </c>
      <c r="I125" s="331"/>
      <c r="J125" s="329">
        <v>46995.28</v>
      </c>
      <c r="K125" s="331"/>
      <c r="L125" s="329">
        <v>63963.18</v>
      </c>
      <c r="M125" s="331"/>
      <c r="N125" s="333">
        <v>85242.86</v>
      </c>
    </row>
    <row r="126" spans="1:14" ht="15">
      <c r="A126" s="140"/>
      <c r="B126" s="217"/>
      <c r="C126" s="260" t="s">
        <v>338</v>
      </c>
      <c r="D126" s="260" t="s">
        <v>339</v>
      </c>
      <c r="E126" s="260" t="s">
        <v>340</v>
      </c>
      <c r="F126" s="261" t="s">
        <v>198</v>
      </c>
      <c r="G126" s="327"/>
      <c r="H126" s="329">
        <v>962.83</v>
      </c>
      <c r="I126" s="331"/>
      <c r="J126" s="329">
        <v>1109.37</v>
      </c>
      <c r="K126" s="331"/>
      <c r="L126" s="329">
        <v>1585.47</v>
      </c>
      <c r="M126" s="331"/>
      <c r="N126" s="333">
        <v>5138.94</v>
      </c>
    </row>
    <row r="127" spans="1:14" ht="15">
      <c r="A127" s="140"/>
      <c r="B127" s="217"/>
      <c r="C127" s="260" t="s">
        <v>341</v>
      </c>
      <c r="D127" s="260" t="s">
        <v>342</v>
      </c>
      <c r="E127" s="260" t="s">
        <v>343</v>
      </c>
      <c r="F127" s="261" t="s">
        <v>334</v>
      </c>
      <c r="G127" s="327"/>
      <c r="H127" s="329">
        <v>2745.66</v>
      </c>
      <c r="I127" s="331"/>
      <c r="J127" s="329">
        <v>5725.32</v>
      </c>
      <c r="K127" s="331"/>
      <c r="L127" s="329">
        <v>7641.06</v>
      </c>
      <c r="M127" s="331"/>
      <c r="N127" s="333">
        <v>9549.84</v>
      </c>
    </row>
    <row r="128" spans="1:14" ht="15">
      <c r="A128" s="140"/>
      <c r="B128" s="217"/>
      <c r="C128" s="260" t="s">
        <v>344</v>
      </c>
      <c r="D128" s="260" t="s">
        <v>345</v>
      </c>
      <c r="E128" s="260" t="s">
        <v>346</v>
      </c>
      <c r="F128" s="261" t="s">
        <v>198</v>
      </c>
      <c r="G128" s="327"/>
      <c r="H128" s="329">
        <v>45409.91</v>
      </c>
      <c r="I128" s="331"/>
      <c r="J128" s="329">
        <v>84376.74</v>
      </c>
      <c r="K128" s="331"/>
      <c r="L128" s="329">
        <v>136011.54</v>
      </c>
      <c r="M128" s="331"/>
      <c r="N128" s="333">
        <v>196937.37</v>
      </c>
    </row>
    <row r="129" spans="1:14" ht="15">
      <c r="A129" s="140"/>
      <c r="B129" s="217"/>
      <c r="C129" s="220" t="s">
        <v>347</v>
      </c>
      <c r="D129" s="220" t="s">
        <v>348</v>
      </c>
      <c r="E129" s="220" t="s">
        <v>349</v>
      </c>
      <c r="F129" s="226" t="s">
        <v>191</v>
      </c>
      <c r="G129" s="308"/>
      <c r="H129" s="313">
        <v>0</v>
      </c>
      <c r="I129" s="311"/>
      <c r="J129" s="313">
        <v>0</v>
      </c>
      <c r="K129" s="311"/>
      <c r="L129" s="313">
        <v>0</v>
      </c>
      <c r="M129" s="311"/>
      <c r="N129" s="318">
        <v>2000</v>
      </c>
    </row>
    <row r="130" spans="1:14" ht="15">
      <c r="A130" s="140" t="s">
        <v>61</v>
      </c>
      <c r="B130" s="137" t="s">
        <v>60</v>
      </c>
      <c r="C130" s="222"/>
      <c r="D130" s="222"/>
      <c r="E130" s="222"/>
      <c r="F130" s="228"/>
      <c r="G130" s="70">
        <v>525.62</v>
      </c>
      <c r="H130" s="72">
        <f>SUM(H131:H135)</f>
        <v>5025.93</v>
      </c>
      <c r="I130" s="72">
        <v>1173.4</v>
      </c>
      <c r="J130" s="72">
        <f>SUM(J131:J135)</f>
        <v>6520.93</v>
      </c>
      <c r="K130" s="72">
        <v>4433.05</v>
      </c>
      <c r="L130" s="72">
        <f>SUM(L131:L135)</f>
        <v>8648.69</v>
      </c>
      <c r="M130" s="72">
        <v>4433.05</v>
      </c>
      <c r="N130" s="74">
        <f>SUM(N131:N135)</f>
        <v>9303.34</v>
      </c>
    </row>
    <row r="131" spans="1:14" ht="15">
      <c r="A131" s="140"/>
      <c r="B131" s="217"/>
      <c r="C131" s="247" t="s">
        <v>350</v>
      </c>
      <c r="D131" s="247" t="s">
        <v>351</v>
      </c>
      <c r="E131" s="247" t="s">
        <v>352</v>
      </c>
      <c r="F131" s="249" t="s">
        <v>198</v>
      </c>
      <c r="G131" s="309"/>
      <c r="H131" s="322">
        <v>0</v>
      </c>
      <c r="I131" s="312"/>
      <c r="J131" s="322">
        <v>516</v>
      </c>
      <c r="K131" s="312"/>
      <c r="L131" s="322">
        <v>516</v>
      </c>
      <c r="M131" s="312"/>
      <c r="N131" s="325">
        <v>567.65</v>
      </c>
    </row>
    <row r="132" spans="1:14" ht="15">
      <c r="A132" s="140"/>
      <c r="B132" s="217"/>
      <c r="C132" s="260" t="s">
        <v>353</v>
      </c>
      <c r="D132" s="260" t="s">
        <v>354</v>
      </c>
      <c r="E132" s="260" t="s">
        <v>355</v>
      </c>
      <c r="F132" s="261" t="s">
        <v>198</v>
      </c>
      <c r="G132" s="327"/>
      <c r="H132" s="329">
        <v>0</v>
      </c>
      <c r="I132" s="331"/>
      <c r="J132" s="329">
        <v>979</v>
      </c>
      <c r="K132" s="331"/>
      <c r="L132" s="329">
        <v>1151</v>
      </c>
      <c r="M132" s="331"/>
      <c r="N132" s="333">
        <v>1754</v>
      </c>
    </row>
    <row r="133" spans="1:14" ht="15">
      <c r="A133" s="140"/>
      <c r="B133" s="217"/>
      <c r="C133" s="260" t="s">
        <v>356</v>
      </c>
      <c r="D133" s="260" t="s">
        <v>357</v>
      </c>
      <c r="E133" s="260" t="s">
        <v>358</v>
      </c>
      <c r="F133" s="261" t="s">
        <v>198</v>
      </c>
      <c r="G133" s="327"/>
      <c r="H133" s="329">
        <v>2761.93</v>
      </c>
      <c r="I133" s="331"/>
      <c r="J133" s="329">
        <v>2761.93</v>
      </c>
      <c r="K133" s="331"/>
      <c r="L133" s="329">
        <v>4717.69</v>
      </c>
      <c r="M133" s="331"/>
      <c r="N133" s="333">
        <v>4717.69</v>
      </c>
    </row>
    <row r="134" spans="1:14" ht="15">
      <c r="A134" s="140"/>
      <c r="B134" s="217"/>
      <c r="C134" s="260" t="s">
        <v>359</v>
      </c>
      <c r="D134" s="260" t="s">
        <v>354</v>
      </c>
      <c r="E134" s="260" t="s">
        <v>355</v>
      </c>
      <c r="F134" s="261" t="s">
        <v>198</v>
      </c>
      <c r="G134" s="327"/>
      <c r="H134" s="329">
        <v>141.5</v>
      </c>
      <c r="I134" s="331"/>
      <c r="J134" s="329">
        <v>141.5</v>
      </c>
      <c r="K134" s="331"/>
      <c r="L134" s="329">
        <v>141.5</v>
      </c>
      <c r="M134" s="331"/>
      <c r="N134" s="333">
        <v>141.5</v>
      </c>
    </row>
    <row r="135" spans="1:14" ht="15">
      <c r="A135" s="140"/>
      <c r="B135" s="217"/>
      <c r="C135" s="220" t="s">
        <v>360</v>
      </c>
      <c r="D135" s="220" t="s">
        <v>354</v>
      </c>
      <c r="E135" s="220" t="s">
        <v>355</v>
      </c>
      <c r="F135" s="226" t="s">
        <v>198</v>
      </c>
      <c r="G135" s="308"/>
      <c r="H135" s="313">
        <v>2122.5</v>
      </c>
      <c r="I135" s="311"/>
      <c r="J135" s="313">
        <v>2122.5</v>
      </c>
      <c r="K135" s="311"/>
      <c r="L135" s="313">
        <v>2122.5</v>
      </c>
      <c r="M135" s="311"/>
      <c r="N135" s="318">
        <v>2122.5</v>
      </c>
    </row>
    <row r="136" spans="1:14" ht="15.75">
      <c r="A136" s="143" t="s">
        <v>57</v>
      </c>
      <c r="B136" s="144" t="s">
        <v>115</v>
      </c>
      <c r="C136" s="334"/>
      <c r="D136" s="334"/>
      <c r="E136" s="334"/>
      <c r="F136" s="335"/>
      <c r="G136" s="149">
        <f>+G130+G123</f>
        <v>72443.09</v>
      </c>
      <c r="H136" s="150">
        <f>+H130+H123</f>
        <v>83353.97</v>
      </c>
      <c r="I136" s="150">
        <f>+I130+I123</f>
        <v>213642.92</v>
      </c>
      <c r="J136" s="150">
        <f>+J130+J123</f>
        <v>169656.81</v>
      </c>
      <c r="K136" s="150">
        <f>+K130+K123</f>
        <v>311562.17</v>
      </c>
      <c r="L136" s="150">
        <f>+L130+L123</f>
        <v>252867.67</v>
      </c>
      <c r="M136" s="150">
        <f>+M130+M123</f>
        <v>408189.14</v>
      </c>
      <c r="N136" s="151">
        <f>+N130+N123</f>
        <v>356054.06</v>
      </c>
    </row>
    <row r="137" spans="1:14" ht="18.75">
      <c r="A137" s="152" t="s">
        <v>121</v>
      </c>
      <c r="B137" s="37" t="s">
        <v>144</v>
      </c>
      <c r="C137" s="37"/>
      <c r="D137" s="37"/>
      <c r="E137" s="37"/>
      <c r="F137" s="37"/>
      <c r="G137" s="80"/>
      <c r="H137" s="81">
        <v>0</v>
      </c>
      <c r="I137" s="81"/>
      <c r="J137" s="81">
        <v>0</v>
      </c>
      <c r="K137" s="82"/>
      <c r="L137" s="82">
        <v>0</v>
      </c>
      <c r="M137" s="82"/>
      <c r="N137" s="83">
        <v>0</v>
      </c>
    </row>
    <row r="138" spans="1:14" s="23" customFormat="1" ht="16.5">
      <c r="A138" s="187" t="s">
        <v>155</v>
      </c>
      <c r="B138" s="188"/>
      <c r="C138" s="128"/>
      <c r="D138" s="128"/>
      <c r="E138" s="128"/>
      <c r="F138" s="128"/>
      <c r="G138" s="84">
        <f>+G137+G136+G122+G117+G112+G97+G53+G37</f>
        <v>497014.53</v>
      </c>
      <c r="H138" s="85">
        <f>+H137+H136+H122+H117+H112+H97+H53+H37</f>
        <v>344671.67</v>
      </c>
      <c r="I138" s="85">
        <f>+I137+I136+I122+I117+I112+I97+I53+I37</f>
        <v>1405714.93</v>
      </c>
      <c r="J138" s="85">
        <f>+J137+J136+J122+J117+J112+J97+J53+J37</f>
        <v>1154785.65</v>
      </c>
      <c r="K138" s="85">
        <f>+K137+K136+K122+K117+K112+K97+K53+K37</f>
        <v>2088500.58</v>
      </c>
      <c r="L138" s="85">
        <f>+L137+L136+L122+L117+L112+L97+L53+L37</f>
        <v>1934762.34</v>
      </c>
      <c r="M138" s="85">
        <f>+M137+M136+M122+M117+M112+M97+M53+M37</f>
        <v>2699510.55</v>
      </c>
      <c r="N138" s="86">
        <f>+N137+N136+N122+N117+N112+N97+N53+N37</f>
        <v>3251248.73</v>
      </c>
    </row>
    <row r="139" spans="1:14" ht="16.5">
      <c r="A139" s="193" t="s">
        <v>160</v>
      </c>
      <c r="B139" s="194"/>
      <c r="C139" s="129"/>
      <c r="D139" s="129"/>
      <c r="E139" s="129"/>
      <c r="F139" s="129"/>
      <c r="G139" s="2"/>
      <c r="H139" s="87">
        <v>0</v>
      </c>
      <c r="I139" s="3"/>
      <c r="J139" s="87">
        <v>0</v>
      </c>
      <c r="K139" s="3"/>
      <c r="L139" s="87">
        <v>0</v>
      </c>
      <c r="M139" s="3"/>
      <c r="N139" s="89">
        <v>0</v>
      </c>
    </row>
    <row r="140" spans="1:14" ht="16.5">
      <c r="A140" s="187" t="s">
        <v>133</v>
      </c>
      <c r="B140" s="188"/>
      <c r="C140" s="128"/>
      <c r="D140" s="128"/>
      <c r="E140" s="128"/>
      <c r="F140" s="128"/>
      <c r="G140" s="84">
        <f>+G138+G14</f>
        <v>1969421.65</v>
      </c>
      <c r="H140" s="85">
        <f>+H138+H14</f>
        <v>1901312.86</v>
      </c>
      <c r="I140" s="85">
        <f>+I138+G14</f>
        <v>2878122.05</v>
      </c>
      <c r="J140" s="85">
        <f>+J138+H14</f>
        <v>2711426.84</v>
      </c>
      <c r="K140" s="85">
        <f>+K138+G14</f>
        <v>3560907.7</v>
      </c>
      <c r="L140" s="85">
        <f>+L138+H14</f>
        <v>3491403.53</v>
      </c>
      <c r="M140" s="85">
        <f>+M138+G14</f>
        <v>4171917.67</v>
      </c>
      <c r="N140" s="86">
        <f>+N138+H14</f>
        <v>4807889.92</v>
      </c>
    </row>
    <row r="141" spans="1:14" ht="16.5">
      <c r="A141" s="193" t="s">
        <v>161</v>
      </c>
      <c r="B141" s="194"/>
      <c r="C141" s="129"/>
      <c r="D141" s="129"/>
      <c r="E141" s="129"/>
      <c r="F141" s="129"/>
      <c r="G141" s="2"/>
      <c r="H141" s="88">
        <f>+H139+$H15</f>
        <v>0</v>
      </c>
      <c r="I141" s="3"/>
      <c r="J141" s="88">
        <f>+J139+$H15</f>
        <v>0</v>
      </c>
      <c r="K141" s="3"/>
      <c r="L141" s="88">
        <f>+L139+$H15</f>
        <v>0</v>
      </c>
      <c r="M141" s="3"/>
      <c r="N141" s="88">
        <f>+N139+$H15</f>
        <v>0</v>
      </c>
    </row>
    <row r="142" spans="1:14" ht="18.95" customHeight="1">
      <c r="A142" s="6"/>
      <c r="B142" s="39"/>
      <c r="C142" s="39"/>
      <c r="D142" s="39"/>
      <c r="E142" s="39"/>
      <c r="F142" s="39"/>
      <c r="G142" s="38"/>
      <c r="H142" s="38"/>
      <c r="I142" s="38"/>
      <c r="J142" s="38"/>
      <c r="K142" s="38"/>
      <c r="L142" s="38"/>
      <c r="M142" s="38"/>
      <c r="N142" s="38"/>
    </row>
    <row r="143" spans="1:14" ht="21" customHeight="1">
      <c r="A143" s="184" t="s">
        <v>130</v>
      </c>
      <c r="B143" s="189" t="s">
        <v>131</v>
      </c>
      <c r="C143" s="189" t="s">
        <v>169</v>
      </c>
      <c r="D143" s="189" t="s">
        <v>170</v>
      </c>
      <c r="E143" s="189" t="s">
        <v>171</v>
      </c>
      <c r="F143" s="184" t="s">
        <v>172</v>
      </c>
      <c r="G143" s="213" t="s">
        <v>122</v>
      </c>
      <c r="H143" s="213"/>
      <c r="I143" s="213"/>
      <c r="J143" s="213"/>
      <c r="K143" s="213"/>
      <c r="L143" s="213"/>
      <c r="M143" s="213"/>
      <c r="N143" s="214"/>
    </row>
    <row r="144" spans="1:14" ht="33" customHeight="1">
      <c r="A144" s="211"/>
      <c r="B144" s="185"/>
      <c r="C144" s="185"/>
      <c r="D144" s="185"/>
      <c r="E144" s="185"/>
      <c r="F144" s="185"/>
      <c r="G144" s="209" t="s">
        <v>177</v>
      </c>
      <c r="H144" s="210"/>
      <c r="I144" s="203" t="s">
        <v>178</v>
      </c>
      <c r="J144" s="204"/>
      <c r="K144" s="205" t="s">
        <v>179</v>
      </c>
      <c r="L144" s="204"/>
      <c r="M144" s="205" t="s">
        <v>180</v>
      </c>
      <c r="N144" s="206"/>
    </row>
    <row r="145" spans="1:14" ht="37.5" customHeight="1">
      <c r="A145" s="212"/>
      <c r="B145" s="190"/>
      <c r="C145" s="190"/>
      <c r="D145" s="190"/>
      <c r="E145" s="190"/>
      <c r="F145" s="186"/>
      <c r="G145" s="15" t="s">
        <v>143</v>
      </c>
      <c r="H145" s="14" t="s">
        <v>182</v>
      </c>
      <c r="I145" s="15" t="s">
        <v>143</v>
      </c>
      <c r="J145" s="14" t="s">
        <v>182</v>
      </c>
      <c r="K145" s="15" t="s">
        <v>143</v>
      </c>
      <c r="L145" s="14" t="s">
        <v>182</v>
      </c>
      <c r="M145" s="15" t="s">
        <v>143</v>
      </c>
      <c r="N145" s="16" t="s">
        <v>182</v>
      </c>
    </row>
    <row r="146" spans="1:14" ht="15.75">
      <c r="A146" s="140" t="s">
        <v>64</v>
      </c>
      <c r="B146" s="137" t="s">
        <v>63</v>
      </c>
      <c r="C146" s="223"/>
      <c r="D146" s="223"/>
      <c r="E146" s="223"/>
      <c r="F146" s="338"/>
      <c r="G146" s="154">
        <v>116277.44</v>
      </c>
      <c r="H146" s="155">
        <f>SUM(H147:H172)</f>
        <v>127464.7</v>
      </c>
      <c r="I146" s="155">
        <v>256500.62</v>
      </c>
      <c r="J146" s="155">
        <f>SUM(J147:J172)</f>
        <v>291607.59</v>
      </c>
      <c r="K146" s="155">
        <v>372343.43</v>
      </c>
      <c r="L146" s="155">
        <f>SUM(L147:L172)</f>
        <v>403506.99</v>
      </c>
      <c r="M146" s="155">
        <v>531873.18</v>
      </c>
      <c r="N146" s="156">
        <f>SUM(N147:N172)</f>
        <v>542269.75</v>
      </c>
    </row>
    <row r="147" spans="1:14" ht="15.75">
      <c r="A147" s="140"/>
      <c r="B147" s="217"/>
      <c r="C147" s="247" t="s">
        <v>361</v>
      </c>
      <c r="D147" s="247" t="s">
        <v>362</v>
      </c>
      <c r="E147" s="247" t="s">
        <v>363</v>
      </c>
      <c r="F147" s="249" t="s">
        <v>334</v>
      </c>
      <c r="G147" s="309"/>
      <c r="H147" s="322">
        <v>12419.97</v>
      </c>
      <c r="I147" s="312"/>
      <c r="J147" s="322">
        <v>24157.4</v>
      </c>
      <c r="K147" s="312"/>
      <c r="L147" s="322">
        <v>34144.67</v>
      </c>
      <c r="M147" s="312"/>
      <c r="N147" s="325">
        <v>46058.81</v>
      </c>
    </row>
    <row r="148" spans="1:14" ht="15.75">
      <c r="A148" s="140"/>
      <c r="B148" s="217"/>
      <c r="C148" s="260" t="s">
        <v>364</v>
      </c>
      <c r="D148" s="260" t="s">
        <v>365</v>
      </c>
      <c r="E148" s="260" t="s">
        <v>366</v>
      </c>
      <c r="F148" s="261" t="s">
        <v>334</v>
      </c>
      <c r="G148" s="327"/>
      <c r="H148" s="329">
        <v>3593.62</v>
      </c>
      <c r="I148" s="331"/>
      <c r="J148" s="329">
        <v>6553.01</v>
      </c>
      <c r="K148" s="331"/>
      <c r="L148" s="329">
        <v>9096.47</v>
      </c>
      <c r="M148" s="331"/>
      <c r="N148" s="333">
        <v>12154.02</v>
      </c>
    </row>
    <row r="149" spans="1:14" ht="15.75">
      <c r="A149" s="140"/>
      <c r="B149" s="217"/>
      <c r="C149" s="260" t="s">
        <v>367</v>
      </c>
      <c r="D149" s="260" t="s">
        <v>362</v>
      </c>
      <c r="E149" s="260" t="s">
        <v>363</v>
      </c>
      <c r="F149" s="261" t="s">
        <v>334</v>
      </c>
      <c r="G149" s="327"/>
      <c r="H149" s="329">
        <v>27147.99</v>
      </c>
      <c r="I149" s="331"/>
      <c r="J149" s="329">
        <v>53070.69</v>
      </c>
      <c r="K149" s="331"/>
      <c r="L149" s="329">
        <v>73594.07</v>
      </c>
      <c r="M149" s="331"/>
      <c r="N149" s="333">
        <v>99178.91</v>
      </c>
    </row>
    <row r="150" spans="1:14" ht="15.75">
      <c r="A150" s="140"/>
      <c r="B150" s="217"/>
      <c r="C150" s="260" t="s">
        <v>368</v>
      </c>
      <c r="D150" s="260" t="s">
        <v>365</v>
      </c>
      <c r="E150" s="260" t="s">
        <v>366</v>
      </c>
      <c r="F150" s="261" t="s">
        <v>334</v>
      </c>
      <c r="G150" s="327"/>
      <c r="H150" s="329">
        <v>7387.57</v>
      </c>
      <c r="I150" s="331"/>
      <c r="J150" s="329">
        <v>15167.33</v>
      </c>
      <c r="K150" s="331"/>
      <c r="L150" s="329">
        <v>20817.22</v>
      </c>
      <c r="M150" s="331"/>
      <c r="N150" s="333">
        <v>27824.89</v>
      </c>
    </row>
    <row r="151" spans="1:14" ht="15.75">
      <c r="A151" s="140"/>
      <c r="B151" s="217"/>
      <c r="C151" s="260" t="s">
        <v>369</v>
      </c>
      <c r="D151" s="260" t="s">
        <v>362</v>
      </c>
      <c r="E151" s="260" t="s">
        <v>370</v>
      </c>
      <c r="F151" s="261" t="s">
        <v>334</v>
      </c>
      <c r="G151" s="327"/>
      <c r="H151" s="329">
        <v>0</v>
      </c>
      <c r="I151" s="331"/>
      <c r="J151" s="329">
        <v>2559.96</v>
      </c>
      <c r="K151" s="331"/>
      <c r="L151" s="329">
        <v>2559.96</v>
      </c>
      <c r="M151" s="331"/>
      <c r="N151" s="333">
        <v>2559.96</v>
      </c>
    </row>
    <row r="152" spans="1:14" ht="15.75">
      <c r="A152" s="140"/>
      <c r="B152" s="217"/>
      <c r="C152" s="260" t="s">
        <v>371</v>
      </c>
      <c r="D152" s="260" t="s">
        <v>362</v>
      </c>
      <c r="E152" s="260" t="s">
        <v>370</v>
      </c>
      <c r="F152" s="261" t="s">
        <v>191</v>
      </c>
      <c r="G152" s="327"/>
      <c r="H152" s="329">
        <v>0</v>
      </c>
      <c r="I152" s="331"/>
      <c r="J152" s="329">
        <v>6653.1</v>
      </c>
      <c r="K152" s="331"/>
      <c r="L152" s="329">
        <v>6653.1</v>
      </c>
      <c r="M152" s="331"/>
      <c r="N152" s="333">
        <v>6653.1</v>
      </c>
    </row>
    <row r="153" spans="1:14" ht="15.75">
      <c r="A153" s="140"/>
      <c r="B153" s="217"/>
      <c r="C153" s="260" t="s">
        <v>372</v>
      </c>
      <c r="D153" s="260" t="s">
        <v>362</v>
      </c>
      <c r="E153" s="260" t="s">
        <v>363</v>
      </c>
      <c r="F153" s="261" t="s">
        <v>334</v>
      </c>
      <c r="G153" s="327"/>
      <c r="H153" s="329">
        <v>9230.52</v>
      </c>
      <c r="I153" s="331"/>
      <c r="J153" s="329">
        <v>18495.87</v>
      </c>
      <c r="K153" s="331"/>
      <c r="L153" s="329">
        <v>27784.41</v>
      </c>
      <c r="M153" s="331"/>
      <c r="N153" s="333">
        <v>40117.23</v>
      </c>
    </row>
    <row r="154" spans="1:14" ht="15.75">
      <c r="A154" s="140"/>
      <c r="B154" s="217"/>
      <c r="C154" s="260" t="s">
        <v>373</v>
      </c>
      <c r="D154" s="260" t="s">
        <v>365</v>
      </c>
      <c r="E154" s="260" t="s">
        <v>366</v>
      </c>
      <c r="F154" s="261" t="s">
        <v>334</v>
      </c>
      <c r="G154" s="327"/>
      <c r="H154" s="329">
        <v>2415.03</v>
      </c>
      <c r="I154" s="331"/>
      <c r="J154" s="329">
        <v>5448.6</v>
      </c>
      <c r="K154" s="331"/>
      <c r="L154" s="329">
        <v>7879.11</v>
      </c>
      <c r="M154" s="331"/>
      <c r="N154" s="333">
        <v>11113.08</v>
      </c>
    </row>
    <row r="155" spans="1:14" ht="15.75">
      <c r="A155" s="140"/>
      <c r="B155" s="217"/>
      <c r="C155" s="260" t="s">
        <v>374</v>
      </c>
      <c r="D155" s="260" t="s">
        <v>362</v>
      </c>
      <c r="E155" s="260" t="s">
        <v>370</v>
      </c>
      <c r="F155" s="261" t="s">
        <v>334</v>
      </c>
      <c r="G155" s="327"/>
      <c r="H155" s="329">
        <v>0</v>
      </c>
      <c r="I155" s="331"/>
      <c r="J155" s="329">
        <v>2559.96</v>
      </c>
      <c r="K155" s="331"/>
      <c r="L155" s="329">
        <v>2559.96</v>
      </c>
      <c r="M155" s="331"/>
      <c r="N155" s="333">
        <v>2559.96</v>
      </c>
    </row>
    <row r="156" spans="1:14" ht="15.75">
      <c r="A156" s="140"/>
      <c r="B156" s="217"/>
      <c r="C156" s="260" t="s">
        <v>375</v>
      </c>
      <c r="D156" s="260" t="s">
        <v>362</v>
      </c>
      <c r="E156" s="260" t="s">
        <v>363</v>
      </c>
      <c r="F156" s="261" t="s">
        <v>334</v>
      </c>
      <c r="G156" s="327"/>
      <c r="H156" s="329">
        <v>5691.45</v>
      </c>
      <c r="I156" s="331"/>
      <c r="J156" s="329">
        <v>11415</v>
      </c>
      <c r="K156" s="331"/>
      <c r="L156" s="329">
        <v>16695.9</v>
      </c>
      <c r="M156" s="331"/>
      <c r="N156" s="333">
        <v>24310.02</v>
      </c>
    </row>
    <row r="157" spans="1:14" ht="15.75">
      <c r="A157" s="140"/>
      <c r="B157" s="217"/>
      <c r="C157" s="260" t="s">
        <v>376</v>
      </c>
      <c r="D157" s="260" t="s">
        <v>365</v>
      </c>
      <c r="E157" s="260" t="s">
        <v>366</v>
      </c>
      <c r="F157" s="261" t="s">
        <v>334</v>
      </c>
      <c r="G157" s="327"/>
      <c r="H157" s="329">
        <v>1577</v>
      </c>
      <c r="I157" s="331"/>
      <c r="J157" s="329">
        <v>3161.54</v>
      </c>
      <c r="K157" s="331"/>
      <c r="L157" s="329">
        <v>4651.1</v>
      </c>
      <c r="M157" s="331"/>
      <c r="N157" s="333">
        <v>6762.39</v>
      </c>
    </row>
    <row r="158" spans="1:14" ht="15.75">
      <c r="A158" s="140"/>
      <c r="B158" s="217"/>
      <c r="C158" s="260" t="s">
        <v>377</v>
      </c>
      <c r="D158" s="260" t="s">
        <v>362</v>
      </c>
      <c r="E158" s="260" t="s">
        <v>378</v>
      </c>
      <c r="F158" s="261" t="s">
        <v>191</v>
      </c>
      <c r="G158" s="327"/>
      <c r="H158" s="329">
        <v>0</v>
      </c>
      <c r="I158" s="331"/>
      <c r="J158" s="329">
        <v>0</v>
      </c>
      <c r="K158" s="331"/>
      <c r="L158" s="329">
        <v>2562.55</v>
      </c>
      <c r="M158" s="331"/>
      <c r="N158" s="333">
        <v>2562.55</v>
      </c>
    </row>
    <row r="159" spans="1:14" ht="15.75">
      <c r="A159" s="140"/>
      <c r="B159" s="217"/>
      <c r="C159" s="260" t="s">
        <v>379</v>
      </c>
      <c r="D159" s="260" t="s">
        <v>365</v>
      </c>
      <c r="E159" s="260" t="s">
        <v>366</v>
      </c>
      <c r="F159" s="261" t="s">
        <v>191</v>
      </c>
      <c r="G159" s="327"/>
      <c r="H159" s="329">
        <v>0</v>
      </c>
      <c r="I159" s="331"/>
      <c r="J159" s="329">
        <v>0</v>
      </c>
      <c r="K159" s="331"/>
      <c r="L159" s="329">
        <v>609.89</v>
      </c>
      <c r="M159" s="331"/>
      <c r="N159" s="333">
        <v>609.89</v>
      </c>
    </row>
    <row r="160" spans="1:14" ht="15.75">
      <c r="A160" s="140"/>
      <c r="B160" s="217"/>
      <c r="C160" s="260" t="s">
        <v>380</v>
      </c>
      <c r="D160" s="260" t="s">
        <v>381</v>
      </c>
      <c r="E160" s="260" t="s">
        <v>382</v>
      </c>
      <c r="F160" s="261" t="s">
        <v>334</v>
      </c>
      <c r="G160" s="327"/>
      <c r="H160" s="329">
        <v>17.73</v>
      </c>
      <c r="I160" s="331"/>
      <c r="J160" s="329">
        <v>59.08</v>
      </c>
      <c r="K160" s="331"/>
      <c r="L160" s="329">
        <v>64.99</v>
      </c>
      <c r="M160" s="331"/>
      <c r="N160" s="333">
        <v>64.99</v>
      </c>
    </row>
    <row r="161" spans="1:14" ht="15.75">
      <c r="A161" s="140"/>
      <c r="B161" s="217"/>
      <c r="C161" s="260" t="s">
        <v>383</v>
      </c>
      <c r="D161" s="260" t="s">
        <v>362</v>
      </c>
      <c r="E161" s="260" t="s">
        <v>363</v>
      </c>
      <c r="F161" s="261" t="s">
        <v>334</v>
      </c>
      <c r="G161" s="327"/>
      <c r="H161" s="329">
        <v>2970.33</v>
      </c>
      <c r="I161" s="331"/>
      <c r="J161" s="329">
        <v>5956.68</v>
      </c>
      <c r="K161" s="331"/>
      <c r="L161" s="329">
        <v>6979.2</v>
      </c>
      <c r="M161" s="331"/>
      <c r="N161" s="333">
        <v>6979.2</v>
      </c>
    </row>
    <row r="162" spans="1:14" ht="15.75">
      <c r="A162" s="140"/>
      <c r="B162" s="217"/>
      <c r="C162" s="260" t="s">
        <v>384</v>
      </c>
      <c r="D162" s="260" t="s">
        <v>365</v>
      </c>
      <c r="E162" s="260" t="s">
        <v>366</v>
      </c>
      <c r="F162" s="261" t="s">
        <v>334</v>
      </c>
      <c r="G162" s="327"/>
      <c r="H162" s="329">
        <v>825.87</v>
      </c>
      <c r="I162" s="331"/>
      <c r="J162" s="329">
        <v>1652.85</v>
      </c>
      <c r="K162" s="331"/>
      <c r="L162" s="329">
        <v>1936.47</v>
      </c>
      <c r="M162" s="331"/>
      <c r="N162" s="333">
        <v>1936.47</v>
      </c>
    </row>
    <row r="163" spans="1:14" ht="15.75">
      <c r="A163" s="140"/>
      <c r="B163" s="217"/>
      <c r="C163" s="260" t="s">
        <v>385</v>
      </c>
      <c r="D163" s="260" t="s">
        <v>362</v>
      </c>
      <c r="E163" s="260" t="s">
        <v>378</v>
      </c>
      <c r="F163" s="261" t="s">
        <v>334</v>
      </c>
      <c r="G163" s="327"/>
      <c r="H163" s="329">
        <v>883.34</v>
      </c>
      <c r="I163" s="331"/>
      <c r="J163" s="329">
        <v>883.34</v>
      </c>
      <c r="K163" s="331"/>
      <c r="L163" s="329">
        <v>1202.59</v>
      </c>
      <c r="M163" s="331"/>
      <c r="N163" s="333">
        <v>1202.59</v>
      </c>
    </row>
    <row r="164" spans="1:14" ht="15.75">
      <c r="A164" s="140"/>
      <c r="B164" s="217"/>
      <c r="C164" s="260" t="s">
        <v>386</v>
      </c>
      <c r="D164" s="260" t="s">
        <v>365</v>
      </c>
      <c r="E164" s="260" t="s">
        <v>366</v>
      </c>
      <c r="F164" s="261" t="s">
        <v>334</v>
      </c>
      <c r="G164" s="327"/>
      <c r="H164" s="329">
        <v>210.24</v>
      </c>
      <c r="I164" s="331"/>
      <c r="J164" s="329">
        <v>210.24</v>
      </c>
      <c r="K164" s="331"/>
      <c r="L164" s="329">
        <v>286.22</v>
      </c>
      <c r="M164" s="331"/>
      <c r="N164" s="333">
        <v>286.22</v>
      </c>
    </row>
    <row r="165" spans="1:14" ht="15.75">
      <c r="A165" s="140"/>
      <c r="B165" s="217"/>
      <c r="C165" s="260" t="s">
        <v>387</v>
      </c>
      <c r="D165" s="260" t="s">
        <v>365</v>
      </c>
      <c r="E165" s="260" t="s">
        <v>366</v>
      </c>
      <c r="F165" s="261" t="s">
        <v>334</v>
      </c>
      <c r="G165" s="327"/>
      <c r="H165" s="329">
        <v>3600</v>
      </c>
      <c r="I165" s="331"/>
      <c r="J165" s="329">
        <v>3600</v>
      </c>
      <c r="K165" s="331"/>
      <c r="L165" s="329">
        <v>3600</v>
      </c>
      <c r="M165" s="331"/>
      <c r="N165" s="333">
        <v>3600</v>
      </c>
    </row>
    <row r="166" spans="1:14" ht="15.75">
      <c r="A166" s="140"/>
      <c r="B166" s="217"/>
      <c r="C166" s="260" t="s">
        <v>388</v>
      </c>
      <c r="D166" s="260" t="s">
        <v>362</v>
      </c>
      <c r="E166" s="260" t="s">
        <v>370</v>
      </c>
      <c r="F166" s="261" t="s">
        <v>334</v>
      </c>
      <c r="G166" s="327"/>
      <c r="H166" s="329">
        <v>180.6</v>
      </c>
      <c r="I166" s="331"/>
      <c r="J166" s="329">
        <v>22659.38</v>
      </c>
      <c r="K166" s="331"/>
      <c r="L166" s="329">
        <v>22785.38</v>
      </c>
      <c r="M166" s="331"/>
      <c r="N166" s="333">
        <v>22916.98</v>
      </c>
    </row>
    <row r="167" spans="1:14" ht="15.75">
      <c r="A167" s="140"/>
      <c r="B167" s="217"/>
      <c r="C167" s="260" t="s">
        <v>389</v>
      </c>
      <c r="D167" s="260" t="s">
        <v>365</v>
      </c>
      <c r="E167" s="260" t="s">
        <v>366</v>
      </c>
      <c r="F167" s="261" t="s">
        <v>334</v>
      </c>
      <c r="G167" s="327"/>
      <c r="H167" s="329">
        <v>172</v>
      </c>
      <c r="I167" s="331"/>
      <c r="J167" s="329">
        <v>5251.31</v>
      </c>
      <c r="K167" s="331"/>
      <c r="L167" s="329">
        <v>5281.29</v>
      </c>
      <c r="M167" s="331"/>
      <c r="N167" s="333">
        <v>5312.61</v>
      </c>
    </row>
    <row r="168" spans="1:14" ht="15.75">
      <c r="A168" s="140"/>
      <c r="B168" s="217"/>
      <c r="C168" s="260" t="s">
        <v>390</v>
      </c>
      <c r="D168" s="260" t="s">
        <v>362</v>
      </c>
      <c r="E168" s="260" t="s">
        <v>363</v>
      </c>
      <c r="F168" s="261" t="s">
        <v>334</v>
      </c>
      <c r="G168" s="327"/>
      <c r="H168" s="329">
        <v>15727.26</v>
      </c>
      <c r="I168" s="331"/>
      <c r="J168" s="329">
        <v>31521.45</v>
      </c>
      <c r="K168" s="331"/>
      <c r="L168" s="329">
        <v>47360.22</v>
      </c>
      <c r="M168" s="331"/>
      <c r="N168" s="333">
        <v>68271.64</v>
      </c>
    </row>
    <row r="169" spans="1:14" ht="15.75">
      <c r="A169" s="140"/>
      <c r="B169" s="217"/>
      <c r="C169" s="260" t="s">
        <v>391</v>
      </c>
      <c r="D169" s="260" t="s">
        <v>365</v>
      </c>
      <c r="E169" s="260" t="s">
        <v>366</v>
      </c>
      <c r="F169" s="261" t="s">
        <v>334</v>
      </c>
      <c r="G169" s="327"/>
      <c r="H169" s="329">
        <v>4408.53</v>
      </c>
      <c r="I169" s="331"/>
      <c r="J169" s="329">
        <v>9715.56</v>
      </c>
      <c r="K169" s="331"/>
      <c r="L169" s="329">
        <v>14154.99</v>
      </c>
      <c r="M169" s="331"/>
      <c r="N169" s="333">
        <v>20020.63</v>
      </c>
    </row>
    <row r="170" spans="1:14" ht="15.75">
      <c r="A170" s="140"/>
      <c r="B170" s="217"/>
      <c r="C170" s="260" t="s">
        <v>392</v>
      </c>
      <c r="D170" s="260" t="s">
        <v>362</v>
      </c>
      <c r="E170" s="260" t="s">
        <v>370</v>
      </c>
      <c r="F170" s="261" t="s">
        <v>334</v>
      </c>
      <c r="G170" s="327"/>
      <c r="H170" s="329">
        <v>0</v>
      </c>
      <c r="I170" s="331"/>
      <c r="J170" s="329">
        <v>2559.96</v>
      </c>
      <c r="K170" s="331"/>
      <c r="L170" s="329">
        <v>2559.96</v>
      </c>
      <c r="M170" s="331"/>
      <c r="N170" s="333">
        <v>2559.96</v>
      </c>
    </row>
    <row r="171" spans="1:14" ht="15.75">
      <c r="A171" s="140"/>
      <c r="B171" s="217"/>
      <c r="C171" s="260" t="s">
        <v>393</v>
      </c>
      <c r="D171" s="260" t="s">
        <v>362</v>
      </c>
      <c r="E171" s="260" t="s">
        <v>363</v>
      </c>
      <c r="F171" s="261" t="s">
        <v>334</v>
      </c>
      <c r="G171" s="327"/>
      <c r="H171" s="329">
        <v>23011.26</v>
      </c>
      <c r="I171" s="331"/>
      <c r="J171" s="329">
        <v>46143.84</v>
      </c>
      <c r="K171" s="331"/>
      <c r="L171" s="329">
        <v>69357.24</v>
      </c>
      <c r="M171" s="331"/>
      <c r="N171" s="333">
        <v>100127.46</v>
      </c>
    </row>
    <row r="172" spans="1:14" ht="15.75">
      <c r="A172" s="140"/>
      <c r="B172" s="217"/>
      <c r="C172" s="220" t="s">
        <v>394</v>
      </c>
      <c r="D172" s="220" t="s">
        <v>365</v>
      </c>
      <c r="E172" s="220" t="s">
        <v>366</v>
      </c>
      <c r="F172" s="226" t="s">
        <v>334</v>
      </c>
      <c r="G172" s="308"/>
      <c r="H172" s="313">
        <v>5994.39</v>
      </c>
      <c r="I172" s="311"/>
      <c r="J172" s="313">
        <v>12151.44</v>
      </c>
      <c r="K172" s="311"/>
      <c r="L172" s="313">
        <v>18330.03</v>
      </c>
      <c r="M172" s="311"/>
      <c r="N172" s="318">
        <v>26526.19</v>
      </c>
    </row>
    <row r="173" spans="1:14" ht="15">
      <c r="A173" s="140" t="s">
        <v>66</v>
      </c>
      <c r="B173" s="137" t="s">
        <v>65</v>
      </c>
      <c r="C173" s="222"/>
      <c r="D173" s="222"/>
      <c r="E173" s="222"/>
      <c r="F173" s="346"/>
      <c r="G173" s="70">
        <v>5773.15</v>
      </c>
      <c r="H173" s="72">
        <f>SUM(H174:H186)</f>
        <v>9091.7</v>
      </c>
      <c r="I173" s="72">
        <v>14069.44</v>
      </c>
      <c r="J173" s="72">
        <f>SUM(J174:J186)</f>
        <v>20566.74</v>
      </c>
      <c r="K173" s="72">
        <v>23635.28</v>
      </c>
      <c r="L173" s="72">
        <f>SUM(L174:L186)</f>
        <v>29163.07</v>
      </c>
      <c r="M173" s="72">
        <v>36863.99</v>
      </c>
      <c r="N173" s="74">
        <f>SUM(N174:N186)</f>
        <v>39863.61</v>
      </c>
    </row>
    <row r="174" spans="1:14" ht="15">
      <c r="A174" s="140"/>
      <c r="B174" s="217"/>
      <c r="C174" s="247" t="s">
        <v>395</v>
      </c>
      <c r="D174" s="247" t="s">
        <v>396</v>
      </c>
      <c r="E174" s="247" t="s">
        <v>397</v>
      </c>
      <c r="F174" s="249" t="s">
        <v>334</v>
      </c>
      <c r="G174" s="309"/>
      <c r="H174" s="322">
        <v>1122.54</v>
      </c>
      <c r="I174" s="312"/>
      <c r="J174" s="322">
        <v>2259.91</v>
      </c>
      <c r="K174" s="312"/>
      <c r="L174" s="322">
        <v>3363.07</v>
      </c>
      <c r="M174" s="312"/>
      <c r="N174" s="325">
        <v>4466.23</v>
      </c>
    </row>
    <row r="175" spans="1:14" ht="15">
      <c r="A175" s="140"/>
      <c r="B175" s="217"/>
      <c r="C175" s="260" t="s">
        <v>398</v>
      </c>
      <c r="D175" s="260" t="s">
        <v>396</v>
      </c>
      <c r="E175" s="260" t="s">
        <v>397</v>
      </c>
      <c r="F175" s="261" t="s">
        <v>334</v>
      </c>
      <c r="G175" s="327"/>
      <c r="H175" s="329">
        <v>844.32</v>
      </c>
      <c r="I175" s="331"/>
      <c r="J175" s="329">
        <v>1691.43</v>
      </c>
      <c r="K175" s="331"/>
      <c r="L175" s="329">
        <v>2540.34</v>
      </c>
      <c r="M175" s="331"/>
      <c r="N175" s="333">
        <v>3553.05</v>
      </c>
    </row>
    <row r="176" spans="1:14" ht="15">
      <c r="A176" s="140"/>
      <c r="B176" s="217"/>
      <c r="C176" s="260" t="s">
        <v>399</v>
      </c>
      <c r="D176" s="260" t="s">
        <v>396</v>
      </c>
      <c r="E176" s="260" t="s">
        <v>397</v>
      </c>
      <c r="F176" s="261" t="s">
        <v>334</v>
      </c>
      <c r="G176" s="327"/>
      <c r="H176" s="329">
        <v>2192.28</v>
      </c>
      <c r="I176" s="331"/>
      <c r="J176" s="329">
        <v>4613.45</v>
      </c>
      <c r="K176" s="331"/>
      <c r="L176" s="329">
        <v>6357.69</v>
      </c>
      <c r="M176" s="331"/>
      <c r="N176" s="333">
        <v>8744.45</v>
      </c>
    </row>
    <row r="177" spans="1:14" ht="15">
      <c r="A177" s="140"/>
      <c r="B177" s="217"/>
      <c r="C177" s="260" t="s">
        <v>400</v>
      </c>
      <c r="D177" s="260" t="s">
        <v>396</v>
      </c>
      <c r="E177" s="260" t="s">
        <v>397</v>
      </c>
      <c r="F177" s="261" t="s">
        <v>334</v>
      </c>
      <c r="G177" s="327"/>
      <c r="H177" s="329">
        <v>784.65</v>
      </c>
      <c r="I177" s="331"/>
      <c r="J177" s="329">
        <v>1789.69</v>
      </c>
      <c r="K177" s="331"/>
      <c r="L177" s="329">
        <v>2579.17</v>
      </c>
      <c r="M177" s="331"/>
      <c r="N177" s="333">
        <v>3622.04</v>
      </c>
    </row>
    <row r="178" spans="1:14" ht="15">
      <c r="A178" s="140"/>
      <c r="B178" s="217"/>
      <c r="C178" s="260" t="s">
        <v>401</v>
      </c>
      <c r="D178" s="260" t="s">
        <v>396</v>
      </c>
      <c r="E178" s="260" t="s">
        <v>397</v>
      </c>
      <c r="F178" s="261" t="s">
        <v>334</v>
      </c>
      <c r="G178" s="327"/>
      <c r="H178" s="329">
        <v>482.39</v>
      </c>
      <c r="I178" s="331"/>
      <c r="J178" s="329">
        <v>968.93</v>
      </c>
      <c r="K178" s="331"/>
      <c r="L178" s="329">
        <v>1417.32</v>
      </c>
      <c r="M178" s="331"/>
      <c r="N178" s="333">
        <v>2063</v>
      </c>
    </row>
    <row r="179" spans="1:14" ht="15">
      <c r="A179" s="140"/>
      <c r="B179" s="217"/>
      <c r="C179" s="260" t="s">
        <v>402</v>
      </c>
      <c r="D179" s="260" t="s">
        <v>396</v>
      </c>
      <c r="E179" s="260" t="s">
        <v>397</v>
      </c>
      <c r="F179" s="261" t="s">
        <v>191</v>
      </c>
      <c r="G179" s="327"/>
      <c r="H179" s="329">
        <v>0</v>
      </c>
      <c r="I179" s="331"/>
      <c r="J179" s="329">
        <v>0</v>
      </c>
      <c r="K179" s="331"/>
      <c r="L179" s="329">
        <v>217.87</v>
      </c>
      <c r="M179" s="331"/>
      <c r="N179" s="333">
        <v>217.87</v>
      </c>
    </row>
    <row r="180" spans="1:14" ht="15">
      <c r="A180" s="140"/>
      <c r="B180" s="217"/>
      <c r="C180" s="260" t="s">
        <v>403</v>
      </c>
      <c r="D180" s="260" t="s">
        <v>396</v>
      </c>
      <c r="E180" s="260" t="s">
        <v>397</v>
      </c>
      <c r="F180" s="261" t="s">
        <v>334</v>
      </c>
      <c r="G180" s="327"/>
      <c r="H180" s="329">
        <v>61.48</v>
      </c>
      <c r="I180" s="331"/>
      <c r="J180" s="329">
        <v>1724.5</v>
      </c>
      <c r="K180" s="331"/>
      <c r="L180" s="329">
        <v>1735.23</v>
      </c>
      <c r="M180" s="331"/>
      <c r="N180" s="333">
        <v>1746.47</v>
      </c>
    </row>
    <row r="181" spans="1:14" ht="15">
      <c r="A181" s="140"/>
      <c r="B181" s="217"/>
      <c r="C181" s="260" t="s">
        <v>404</v>
      </c>
      <c r="D181" s="260" t="s">
        <v>396</v>
      </c>
      <c r="E181" s="260" t="s">
        <v>397</v>
      </c>
      <c r="F181" s="261" t="s">
        <v>334</v>
      </c>
      <c r="G181" s="327"/>
      <c r="H181" s="329">
        <v>253.64</v>
      </c>
      <c r="I181" s="331"/>
      <c r="J181" s="329">
        <v>507.38</v>
      </c>
      <c r="K181" s="331"/>
      <c r="L181" s="329">
        <v>594.34</v>
      </c>
      <c r="M181" s="331"/>
      <c r="N181" s="333">
        <v>594.34</v>
      </c>
    </row>
    <row r="182" spans="1:14" ht="15">
      <c r="A182" s="140"/>
      <c r="B182" s="217"/>
      <c r="C182" s="260" t="s">
        <v>405</v>
      </c>
      <c r="D182" s="260" t="s">
        <v>396</v>
      </c>
      <c r="E182" s="260" t="s">
        <v>397</v>
      </c>
      <c r="F182" s="261" t="s">
        <v>334</v>
      </c>
      <c r="G182" s="327"/>
      <c r="H182" s="329">
        <v>75.07</v>
      </c>
      <c r="I182" s="331"/>
      <c r="J182" s="329">
        <v>75.07</v>
      </c>
      <c r="K182" s="331"/>
      <c r="L182" s="329">
        <v>102.28</v>
      </c>
      <c r="M182" s="331"/>
      <c r="N182" s="333">
        <v>102.28</v>
      </c>
    </row>
    <row r="183" spans="1:14" ht="15">
      <c r="A183" s="140"/>
      <c r="B183" s="217"/>
      <c r="C183" s="260" t="s">
        <v>406</v>
      </c>
      <c r="D183" s="260" t="s">
        <v>407</v>
      </c>
      <c r="E183" s="260" t="s">
        <v>408</v>
      </c>
      <c r="F183" s="261" t="s">
        <v>191</v>
      </c>
      <c r="G183" s="327"/>
      <c r="H183" s="329">
        <v>0</v>
      </c>
      <c r="I183" s="331"/>
      <c r="J183" s="329">
        <v>37.68</v>
      </c>
      <c r="K183" s="331"/>
      <c r="L183" s="329">
        <v>37.68</v>
      </c>
      <c r="M183" s="331"/>
      <c r="N183" s="333">
        <v>37.68</v>
      </c>
    </row>
    <row r="184" spans="1:14" ht="15">
      <c r="A184" s="140"/>
      <c r="B184" s="217"/>
      <c r="C184" s="260" t="s">
        <v>409</v>
      </c>
      <c r="D184" s="260" t="s">
        <v>396</v>
      </c>
      <c r="E184" s="260" t="s">
        <v>397</v>
      </c>
      <c r="F184" s="261" t="s">
        <v>334</v>
      </c>
      <c r="G184" s="327"/>
      <c r="H184" s="329">
        <v>1336.71</v>
      </c>
      <c r="I184" s="331"/>
      <c r="J184" s="329">
        <v>2993.52</v>
      </c>
      <c r="K184" s="331"/>
      <c r="L184" s="329">
        <v>4339.68</v>
      </c>
      <c r="M184" s="331"/>
      <c r="N184" s="333">
        <v>6116.97</v>
      </c>
    </row>
    <row r="185" spans="1:14" ht="15">
      <c r="A185" s="140"/>
      <c r="B185" s="217"/>
      <c r="C185" s="260" t="s">
        <v>410</v>
      </c>
      <c r="D185" s="260" t="s">
        <v>407</v>
      </c>
      <c r="E185" s="260" t="s">
        <v>408</v>
      </c>
      <c r="F185" s="261" t="s">
        <v>198</v>
      </c>
      <c r="G185" s="327"/>
      <c r="H185" s="329">
        <v>31.95</v>
      </c>
      <c r="I185" s="331"/>
      <c r="J185" s="329">
        <v>31.95</v>
      </c>
      <c r="K185" s="331"/>
      <c r="L185" s="329">
        <v>31.95</v>
      </c>
      <c r="M185" s="331"/>
      <c r="N185" s="333">
        <v>138.64</v>
      </c>
    </row>
    <row r="186" spans="1:14" ht="15">
      <c r="A186" s="140"/>
      <c r="B186" s="217"/>
      <c r="C186" s="220" t="s">
        <v>411</v>
      </c>
      <c r="D186" s="220" t="s">
        <v>396</v>
      </c>
      <c r="E186" s="220" t="s">
        <v>397</v>
      </c>
      <c r="F186" s="226" t="s">
        <v>334</v>
      </c>
      <c r="G186" s="308"/>
      <c r="H186" s="313">
        <v>1906.67</v>
      </c>
      <c r="I186" s="311"/>
      <c r="J186" s="313">
        <v>3873.23</v>
      </c>
      <c r="K186" s="311"/>
      <c r="L186" s="313">
        <v>5846.45</v>
      </c>
      <c r="M186" s="311"/>
      <c r="N186" s="318">
        <v>8460.59</v>
      </c>
    </row>
    <row r="187" spans="1:14" ht="15">
      <c r="A187" s="140" t="s">
        <v>68</v>
      </c>
      <c r="B187" s="137" t="s">
        <v>67</v>
      </c>
      <c r="C187" s="222"/>
      <c r="D187" s="222"/>
      <c r="E187" s="222"/>
      <c r="F187" s="346"/>
      <c r="G187" s="158">
        <v>261786.25</v>
      </c>
      <c r="H187" s="159">
        <f>SUM(H188:H331)</f>
        <v>268802.71</v>
      </c>
      <c r="I187" s="159">
        <v>548908.99</v>
      </c>
      <c r="J187" s="159">
        <f>SUM(J188:J331)</f>
        <v>534340.63</v>
      </c>
      <c r="K187" s="159">
        <v>757554.5</v>
      </c>
      <c r="L187" s="159">
        <f>SUM(L188:L331)</f>
        <v>822806.82</v>
      </c>
      <c r="M187" s="159">
        <v>972330.42</v>
      </c>
      <c r="N187" s="160">
        <f>SUM(N188:N331)</f>
        <v>1078991.89</v>
      </c>
    </row>
    <row r="188" spans="1:14" ht="15">
      <c r="A188" s="140"/>
      <c r="B188" s="217"/>
      <c r="C188" s="247" t="s">
        <v>412</v>
      </c>
      <c r="D188" s="247" t="s">
        <v>413</v>
      </c>
      <c r="E188" s="247" t="s">
        <v>414</v>
      </c>
      <c r="F188" s="249" t="s">
        <v>198</v>
      </c>
      <c r="G188" s="350"/>
      <c r="H188" s="365">
        <v>0</v>
      </c>
      <c r="I188" s="354"/>
      <c r="J188" s="365">
        <v>0</v>
      </c>
      <c r="K188" s="354"/>
      <c r="L188" s="365">
        <v>0</v>
      </c>
      <c r="M188" s="354"/>
      <c r="N188" s="368">
        <v>3</v>
      </c>
    </row>
    <row r="189" spans="1:14" ht="15">
      <c r="A189" s="140"/>
      <c r="B189" s="217"/>
      <c r="C189" s="260" t="s">
        <v>415</v>
      </c>
      <c r="D189" s="260" t="s">
        <v>416</v>
      </c>
      <c r="E189" s="260" t="s">
        <v>417</v>
      </c>
      <c r="F189" s="261" t="s">
        <v>191</v>
      </c>
      <c r="G189" s="370"/>
      <c r="H189" s="372">
        <v>0</v>
      </c>
      <c r="I189" s="374"/>
      <c r="J189" s="372">
        <v>0</v>
      </c>
      <c r="K189" s="374"/>
      <c r="L189" s="372">
        <v>0</v>
      </c>
      <c r="M189" s="374"/>
      <c r="N189" s="376">
        <v>2999.98</v>
      </c>
    </row>
    <row r="190" spans="1:14" ht="15">
      <c r="A190" s="140"/>
      <c r="B190" s="217"/>
      <c r="C190" s="260" t="s">
        <v>418</v>
      </c>
      <c r="D190" s="260" t="s">
        <v>416</v>
      </c>
      <c r="E190" s="260" t="s">
        <v>419</v>
      </c>
      <c r="F190" s="261" t="s">
        <v>198</v>
      </c>
      <c r="G190" s="370"/>
      <c r="H190" s="372">
        <v>13206.6</v>
      </c>
      <c r="I190" s="374"/>
      <c r="J190" s="372">
        <v>26585.66</v>
      </c>
      <c r="K190" s="374"/>
      <c r="L190" s="372">
        <v>39564.56</v>
      </c>
      <c r="M190" s="374"/>
      <c r="N190" s="376">
        <v>52543.46</v>
      </c>
    </row>
    <row r="191" spans="1:14" ht="15">
      <c r="A191" s="140"/>
      <c r="B191" s="217"/>
      <c r="C191" s="260" t="s">
        <v>420</v>
      </c>
      <c r="D191" s="260" t="s">
        <v>421</v>
      </c>
      <c r="E191" s="260" t="s">
        <v>422</v>
      </c>
      <c r="F191" s="261" t="s">
        <v>198</v>
      </c>
      <c r="G191" s="370"/>
      <c r="H191" s="372">
        <v>100</v>
      </c>
      <c r="I191" s="374"/>
      <c r="J191" s="372">
        <v>100</v>
      </c>
      <c r="K191" s="374"/>
      <c r="L191" s="372">
        <v>100</v>
      </c>
      <c r="M191" s="374"/>
      <c r="N191" s="376">
        <v>200</v>
      </c>
    </row>
    <row r="192" spans="1:14" ht="15">
      <c r="A192" s="140"/>
      <c r="B192" s="217"/>
      <c r="C192" s="260" t="s">
        <v>423</v>
      </c>
      <c r="D192" s="260" t="s">
        <v>413</v>
      </c>
      <c r="E192" s="260" t="s">
        <v>424</v>
      </c>
      <c r="F192" s="261" t="s">
        <v>198</v>
      </c>
      <c r="G192" s="370"/>
      <c r="H192" s="372">
        <v>73.2</v>
      </c>
      <c r="I192" s="374"/>
      <c r="J192" s="372">
        <v>73.2</v>
      </c>
      <c r="K192" s="374"/>
      <c r="L192" s="372">
        <v>73.2</v>
      </c>
      <c r="M192" s="374"/>
      <c r="N192" s="376">
        <v>73.2</v>
      </c>
    </row>
    <row r="193" spans="1:14" ht="15">
      <c r="A193" s="140"/>
      <c r="B193" s="217"/>
      <c r="C193" s="260" t="s">
        <v>425</v>
      </c>
      <c r="D193" s="260" t="s">
        <v>426</v>
      </c>
      <c r="E193" s="260" t="s">
        <v>427</v>
      </c>
      <c r="F193" s="261" t="s">
        <v>198</v>
      </c>
      <c r="G193" s="370"/>
      <c r="H193" s="372">
        <v>302.56</v>
      </c>
      <c r="I193" s="374"/>
      <c r="J193" s="372">
        <v>302.56</v>
      </c>
      <c r="K193" s="374"/>
      <c r="L193" s="372">
        <v>302.56</v>
      </c>
      <c r="M193" s="374"/>
      <c r="N193" s="376">
        <v>302.56</v>
      </c>
    </row>
    <row r="194" spans="1:14" ht="15">
      <c r="A194" s="140"/>
      <c r="B194" s="217"/>
      <c r="C194" s="260" t="s">
        <v>428</v>
      </c>
      <c r="D194" s="260" t="s">
        <v>421</v>
      </c>
      <c r="E194" s="260" t="s">
        <v>422</v>
      </c>
      <c r="F194" s="261" t="s">
        <v>198</v>
      </c>
      <c r="G194" s="370"/>
      <c r="H194" s="372">
        <v>305</v>
      </c>
      <c r="I194" s="374"/>
      <c r="J194" s="372">
        <v>305</v>
      </c>
      <c r="K194" s="374"/>
      <c r="L194" s="372">
        <v>305</v>
      </c>
      <c r="M194" s="374"/>
      <c r="N194" s="376">
        <v>305</v>
      </c>
    </row>
    <row r="195" spans="1:14" ht="15">
      <c r="A195" s="140"/>
      <c r="B195" s="217"/>
      <c r="C195" s="260" t="s">
        <v>429</v>
      </c>
      <c r="D195" s="260" t="s">
        <v>430</v>
      </c>
      <c r="E195" s="260" t="s">
        <v>431</v>
      </c>
      <c r="F195" s="261" t="s">
        <v>198</v>
      </c>
      <c r="G195" s="370"/>
      <c r="H195" s="372">
        <v>390.74</v>
      </c>
      <c r="I195" s="374"/>
      <c r="J195" s="372">
        <v>390.74</v>
      </c>
      <c r="K195" s="374"/>
      <c r="L195" s="372">
        <v>390.74</v>
      </c>
      <c r="M195" s="374"/>
      <c r="N195" s="376">
        <v>390.74</v>
      </c>
    </row>
    <row r="196" spans="1:14" ht="15">
      <c r="A196" s="140"/>
      <c r="B196" s="217"/>
      <c r="C196" s="260" t="s">
        <v>432</v>
      </c>
      <c r="D196" s="260" t="s">
        <v>433</v>
      </c>
      <c r="E196" s="260" t="s">
        <v>434</v>
      </c>
      <c r="F196" s="261" t="s">
        <v>198</v>
      </c>
      <c r="G196" s="370"/>
      <c r="H196" s="372">
        <v>0</v>
      </c>
      <c r="I196" s="374"/>
      <c r="J196" s="372">
        <v>0</v>
      </c>
      <c r="K196" s="374"/>
      <c r="L196" s="372">
        <v>0</v>
      </c>
      <c r="M196" s="374"/>
      <c r="N196" s="376">
        <v>3172</v>
      </c>
    </row>
    <row r="197" spans="1:14" ht="15">
      <c r="A197" s="140"/>
      <c r="B197" s="217"/>
      <c r="C197" s="260" t="s">
        <v>435</v>
      </c>
      <c r="D197" s="260" t="s">
        <v>416</v>
      </c>
      <c r="E197" s="260" t="s">
        <v>417</v>
      </c>
      <c r="F197" s="261" t="s">
        <v>191</v>
      </c>
      <c r="G197" s="370"/>
      <c r="H197" s="372">
        <v>6108.21</v>
      </c>
      <c r="I197" s="374"/>
      <c r="J197" s="372">
        <v>6108.21</v>
      </c>
      <c r="K197" s="374"/>
      <c r="L197" s="372">
        <v>6108.21</v>
      </c>
      <c r="M197" s="374"/>
      <c r="N197" s="376">
        <v>6108.21</v>
      </c>
    </row>
    <row r="198" spans="1:14" ht="15">
      <c r="A198" s="140"/>
      <c r="B198" s="217"/>
      <c r="C198" s="260" t="s">
        <v>436</v>
      </c>
      <c r="D198" s="260" t="s">
        <v>413</v>
      </c>
      <c r="E198" s="260" t="s">
        <v>437</v>
      </c>
      <c r="F198" s="261" t="s">
        <v>191</v>
      </c>
      <c r="G198" s="370"/>
      <c r="H198" s="372">
        <v>0</v>
      </c>
      <c r="I198" s="374"/>
      <c r="J198" s="372">
        <v>2026.45</v>
      </c>
      <c r="K198" s="374"/>
      <c r="L198" s="372">
        <v>2026.45</v>
      </c>
      <c r="M198" s="374"/>
      <c r="N198" s="376">
        <v>2075.25</v>
      </c>
    </row>
    <row r="199" spans="1:14" ht="15">
      <c r="A199" s="140"/>
      <c r="B199" s="217"/>
      <c r="C199" s="260" t="s">
        <v>438</v>
      </c>
      <c r="D199" s="260" t="s">
        <v>413</v>
      </c>
      <c r="E199" s="260" t="s">
        <v>414</v>
      </c>
      <c r="F199" s="261" t="s">
        <v>198</v>
      </c>
      <c r="G199" s="370"/>
      <c r="H199" s="372">
        <v>0</v>
      </c>
      <c r="I199" s="374"/>
      <c r="J199" s="372">
        <v>77.4</v>
      </c>
      <c r="K199" s="374"/>
      <c r="L199" s="372">
        <v>77.4</v>
      </c>
      <c r="M199" s="374"/>
      <c r="N199" s="376">
        <v>90.9</v>
      </c>
    </row>
    <row r="200" spans="1:14" ht="15">
      <c r="A200" s="140"/>
      <c r="B200" s="217"/>
      <c r="C200" s="260" t="s">
        <v>439</v>
      </c>
      <c r="D200" s="260" t="s">
        <v>413</v>
      </c>
      <c r="E200" s="260" t="s">
        <v>424</v>
      </c>
      <c r="F200" s="261" t="s">
        <v>198</v>
      </c>
      <c r="G200" s="370"/>
      <c r="H200" s="372">
        <v>1199.99</v>
      </c>
      <c r="I200" s="374"/>
      <c r="J200" s="372">
        <v>1199.99</v>
      </c>
      <c r="K200" s="374"/>
      <c r="L200" s="372">
        <v>1199.99</v>
      </c>
      <c r="M200" s="374"/>
      <c r="N200" s="376">
        <v>1214.89</v>
      </c>
    </row>
    <row r="201" spans="1:14" ht="15">
      <c r="A201" s="140"/>
      <c r="B201" s="217"/>
      <c r="C201" s="260" t="s">
        <v>440</v>
      </c>
      <c r="D201" s="260" t="s">
        <v>413</v>
      </c>
      <c r="E201" s="260" t="s">
        <v>414</v>
      </c>
      <c r="F201" s="261" t="s">
        <v>191</v>
      </c>
      <c r="G201" s="370"/>
      <c r="H201" s="372">
        <v>0</v>
      </c>
      <c r="I201" s="374"/>
      <c r="J201" s="372">
        <v>1365.66</v>
      </c>
      <c r="K201" s="374"/>
      <c r="L201" s="372">
        <v>1365.66</v>
      </c>
      <c r="M201" s="374"/>
      <c r="N201" s="376">
        <v>2271.36</v>
      </c>
    </row>
    <row r="202" spans="1:14" ht="15">
      <c r="A202" s="140"/>
      <c r="B202" s="217"/>
      <c r="C202" s="260" t="s">
        <v>441</v>
      </c>
      <c r="D202" s="260" t="s">
        <v>442</v>
      </c>
      <c r="E202" s="260" t="s">
        <v>443</v>
      </c>
      <c r="F202" s="261" t="s">
        <v>198</v>
      </c>
      <c r="G202" s="370"/>
      <c r="H202" s="372">
        <v>147</v>
      </c>
      <c r="I202" s="374"/>
      <c r="J202" s="372">
        <v>147</v>
      </c>
      <c r="K202" s="374"/>
      <c r="L202" s="372">
        <v>147</v>
      </c>
      <c r="M202" s="374"/>
      <c r="N202" s="376">
        <v>729.4</v>
      </c>
    </row>
    <row r="203" spans="1:14" ht="15">
      <c r="A203" s="140"/>
      <c r="B203" s="217"/>
      <c r="C203" s="260" t="s">
        <v>444</v>
      </c>
      <c r="D203" s="260" t="s">
        <v>445</v>
      </c>
      <c r="E203" s="260" t="s">
        <v>446</v>
      </c>
      <c r="F203" s="261" t="s">
        <v>191</v>
      </c>
      <c r="G203" s="370"/>
      <c r="H203" s="372">
        <v>4839.59</v>
      </c>
      <c r="I203" s="374"/>
      <c r="J203" s="372">
        <v>4839.59</v>
      </c>
      <c r="K203" s="374"/>
      <c r="L203" s="372">
        <v>4839.59</v>
      </c>
      <c r="M203" s="374"/>
      <c r="N203" s="376">
        <v>5070.16</v>
      </c>
    </row>
    <row r="204" spans="1:14" ht="15">
      <c r="A204" s="140"/>
      <c r="B204" s="217"/>
      <c r="C204" s="260" t="s">
        <v>447</v>
      </c>
      <c r="D204" s="260" t="s">
        <v>426</v>
      </c>
      <c r="E204" s="260" t="s">
        <v>285</v>
      </c>
      <c r="F204" s="261" t="s">
        <v>198</v>
      </c>
      <c r="G204" s="370"/>
      <c r="H204" s="372">
        <v>7293.2</v>
      </c>
      <c r="I204" s="374"/>
      <c r="J204" s="372">
        <v>7924.55</v>
      </c>
      <c r="K204" s="374"/>
      <c r="L204" s="372">
        <v>12286.05</v>
      </c>
      <c r="M204" s="374"/>
      <c r="N204" s="376">
        <v>15205.07</v>
      </c>
    </row>
    <row r="205" spans="1:14" ht="15">
      <c r="A205" s="140"/>
      <c r="B205" s="217"/>
      <c r="C205" s="260" t="s">
        <v>448</v>
      </c>
      <c r="D205" s="260" t="s">
        <v>430</v>
      </c>
      <c r="E205" s="260" t="s">
        <v>285</v>
      </c>
      <c r="F205" s="261" t="s">
        <v>198</v>
      </c>
      <c r="G205" s="370"/>
      <c r="H205" s="372">
        <v>500</v>
      </c>
      <c r="I205" s="374"/>
      <c r="J205" s="372">
        <v>500</v>
      </c>
      <c r="K205" s="374"/>
      <c r="L205" s="372">
        <v>500</v>
      </c>
      <c r="M205" s="374"/>
      <c r="N205" s="376">
        <v>500</v>
      </c>
    </row>
    <row r="206" spans="1:14" ht="15">
      <c r="A206" s="140"/>
      <c r="B206" s="217"/>
      <c r="C206" s="260" t="s">
        <v>449</v>
      </c>
      <c r="D206" s="260" t="s">
        <v>421</v>
      </c>
      <c r="E206" s="260" t="s">
        <v>422</v>
      </c>
      <c r="F206" s="261" t="s">
        <v>191</v>
      </c>
      <c r="G206" s="370"/>
      <c r="H206" s="372">
        <v>0</v>
      </c>
      <c r="I206" s="374"/>
      <c r="J206" s="372">
        <v>0</v>
      </c>
      <c r="K206" s="374"/>
      <c r="L206" s="372">
        <v>610</v>
      </c>
      <c r="M206" s="374"/>
      <c r="N206" s="376">
        <v>890</v>
      </c>
    </row>
    <row r="207" spans="1:14" ht="15">
      <c r="A207" s="140"/>
      <c r="B207" s="217"/>
      <c r="C207" s="260" t="s">
        <v>450</v>
      </c>
      <c r="D207" s="260" t="s">
        <v>421</v>
      </c>
      <c r="E207" s="260" t="s">
        <v>422</v>
      </c>
      <c r="F207" s="261" t="s">
        <v>198</v>
      </c>
      <c r="G207" s="370"/>
      <c r="H207" s="372">
        <v>0</v>
      </c>
      <c r="I207" s="374"/>
      <c r="J207" s="372">
        <v>0</v>
      </c>
      <c r="K207" s="374"/>
      <c r="L207" s="372">
        <v>0</v>
      </c>
      <c r="M207" s="374"/>
      <c r="N207" s="376">
        <v>1244.4</v>
      </c>
    </row>
    <row r="208" spans="1:14" ht="15">
      <c r="A208" s="140"/>
      <c r="B208" s="217"/>
      <c r="C208" s="260" t="s">
        <v>451</v>
      </c>
      <c r="D208" s="260" t="s">
        <v>452</v>
      </c>
      <c r="E208" s="260" t="s">
        <v>453</v>
      </c>
      <c r="F208" s="261" t="s">
        <v>198</v>
      </c>
      <c r="G208" s="370"/>
      <c r="H208" s="372">
        <v>1220</v>
      </c>
      <c r="I208" s="374"/>
      <c r="J208" s="372">
        <v>3172</v>
      </c>
      <c r="K208" s="374"/>
      <c r="L208" s="372">
        <v>3172</v>
      </c>
      <c r="M208" s="374"/>
      <c r="N208" s="376">
        <v>3172</v>
      </c>
    </row>
    <row r="209" spans="1:14" ht="15">
      <c r="A209" s="140"/>
      <c r="B209" s="217"/>
      <c r="C209" s="260" t="s">
        <v>454</v>
      </c>
      <c r="D209" s="260" t="s">
        <v>452</v>
      </c>
      <c r="E209" s="260" t="s">
        <v>455</v>
      </c>
      <c r="F209" s="261" t="s">
        <v>191</v>
      </c>
      <c r="G209" s="370"/>
      <c r="H209" s="372">
        <v>26840</v>
      </c>
      <c r="I209" s="374"/>
      <c r="J209" s="372">
        <v>26840</v>
      </c>
      <c r="K209" s="374"/>
      <c r="L209" s="372">
        <v>26840</v>
      </c>
      <c r="M209" s="374"/>
      <c r="N209" s="376">
        <v>26840</v>
      </c>
    </row>
    <row r="210" spans="1:14" ht="15">
      <c r="A210" s="140"/>
      <c r="B210" s="217"/>
      <c r="C210" s="260" t="s">
        <v>456</v>
      </c>
      <c r="D210" s="260" t="s">
        <v>452</v>
      </c>
      <c r="E210" s="260" t="s">
        <v>455</v>
      </c>
      <c r="F210" s="261" t="s">
        <v>191</v>
      </c>
      <c r="G210" s="370"/>
      <c r="H210" s="372">
        <v>0</v>
      </c>
      <c r="I210" s="374"/>
      <c r="J210" s="372">
        <v>0</v>
      </c>
      <c r="K210" s="374"/>
      <c r="L210" s="372">
        <v>1891</v>
      </c>
      <c r="M210" s="374"/>
      <c r="N210" s="376">
        <v>1891</v>
      </c>
    </row>
    <row r="211" spans="1:14" ht="15">
      <c r="A211" s="140"/>
      <c r="B211" s="217"/>
      <c r="C211" s="260" t="s">
        <v>457</v>
      </c>
      <c r="D211" s="260" t="s">
        <v>452</v>
      </c>
      <c r="E211" s="260" t="s">
        <v>455</v>
      </c>
      <c r="F211" s="261" t="s">
        <v>191</v>
      </c>
      <c r="G211" s="370"/>
      <c r="H211" s="372">
        <v>2318</v>
      </c>
      <c r="I211" s="374"/>
      <c r="J211" s="372">
        <v>2318</v>
      </c>
      <c r="K211" s="374"/>
      <c r="L211" s="372">
        <v>2318</v>
      </c>
      <c r="M211" s="374"/>
      <c r="N211" s="376">
        <v>2318</v>
      </c>
    </row>
    <row r="212" spans="1:14" ht="15">
      <c r="A212" s="140"/>
      <c r="B212" s="217"/>
      <c r="C212" s="260" t="s">
        <v>458</v>
      </c>
      <c r="D212" s="260" t="s">
        <v>452</v>
      </c>
      <c r="E212" s="260" t="s">
        <v>455</v>
      </c>
      <c r="F212" s="261" t="s">
        <v>191</v>
      </c>
      <c r="G212" s="370"/>
      <c r="H212" s="372">
        <v>4026</v>
      </c>
      <c r="I212" s="374"/>
      <c r="J212" s="372">
        <v>4026</v>
      </c>
      <c r="K212" s="374"/>
      <c r="L212" s="372">
        <v>11346</v>
      </c>
      <c r="M212" s="374"/>
      <c r="N212" s="376">
        <v>11346</v>
      </c>
    </row>
    <row r="213" spans="1:14" ht="15">
      <c r="A213" s="140"/>
      <c r="B213" s="217"/>
      <c r="C213" s="260" t="s">
        <v>459</v>
      </c>
      <c r="D213" s="260" t="s">
        <v>452</v>
      </c>
      <c r="E213" s="260" t="s">
        <v>455</v>
      </c>
      <c r="F213" s="261" t="s">
        <v>198</v>
      </c>
      <c r="G213" s="370"/>
      <c r="H213" s="372">
        <v>0</v>
      </c>
      <c r="I213" s="374"/>
      <c r="J213" s="372">
        <v>0</v>
      </c>
      <c r="K213" s="374"/>
      <c r="L213" s="372">
        <v>1708</v>
      </c>
      <c r="M213" s="374"/>
      <c r="N213" s="376">
        <v>1708</v>
      </c>
    </row>
    <row r="214" spans="1:14" ht="15">
      <c r="A214" s="140"/>
      <c r="B214" s="217"/>
      <c r="C214" s="260" t="s">
        <v>460</v>
      </c>
      <c r="D214" s="260" t="s">
        <v>461</v>
      </c>
      <c r="E214" s="260" t="s">
        <v>462</v>
      </c>
      <c r="F214" s="261" t="s">
        <v>191</v>
      </c>
      <c r="G214" s="370"/>
      <c r="H214" s="372">
        <v>4133.11</v>
      </c>
      <c r="I214" s="374"/>
      <c r="J214" s="372">
        <v>15678.19</v>
      </c>
      <c r="K214" s="374"/>
      <c r="L214" s="372">
        <v>19192.91</v>
      </c>
      <c r="M214" s="374"/>
      <c r="N214" s="376">
        <v>21001.86</v>
      </c>
    </row>
    <row r="215" spans="1:14" ht="15">
      <c r="A215" s="140"/>
      <c r="B215" s="217"/>
      <c r="C215" s="260" t="s">
        <v>463</v>
      </c>
      <c r="D215" s="260" t="s">
        <v>461</v>
      </c>
      <c r="E215" s="260" t="s">
        <v>462</v>
      </c>
      <c r="F215" s="261" t="s">
        <v>198</v>
      </c>
      <c r="G215" s="370"/>
      <c r="H215" s="372">
        <v>5060.53</v>
      </c>
      <c r="I215" s="374"/>
      <c r="J215" s="372">
        <v>14564.92</v>
      </c>
      <c r="K215" s="374"/>
      <c r="L215" s="372">
        <v>14784.23</v>
      </c>
      <c r="M215" s="374"/>
      <c r="N215" s="376">
        <v>18929.56</v>
      </c>
    </row>
    <row r="216" spans="1:14" ht="15">
      <c r="A216" s="140"/>
      <c r="B216" s="217"/>
      <c r="C216" s="260" t="s">
        <v>464</v>
      </c>
      <c r="D216" s="260" t="s">
        <v>461</v>
      </c>
      <c r="E216" s="260" t="s">
        <v>462</v>
      </c>
      <c r="F216" s="261" t="s">
        <v>198</v>
      </c>
      <c r="G216" s="370"/>
      <c r="H216" s="372">
        <v>0</v>
      </c>
      <c r="I216" s="374"/>
      <c r="J216" s="372">
        <v>3600.92</v>
      </c>
      <c r="K216" s="374"/>
      <c r="L216" s="372">
        <v>8030.48</v>
      </c>
      <c r="M216" s="374"/>
      <c r="N216" s="376">
        <v>22372.08</v>
      </c>
    </row>
    <row r="217" spans="1:14" ht="15">
      <c r="A217" s="140"/>
      <c r="B217" s="217"/>
      <c r="C217" s="260" t="s">
        <v>465</v>
      </c>
      <c r="D217" s="260" t="s">
        <v>421</v>
      </c>
      <c r="E217" s="260" t="s">
        <v>466</v>
      </c>
      <c r="F217" s="261" t="s">
        <v>198</v>
      </c>
      <c r="G217" s="370"/>
      <c r="H217" s="372">
        <v>1839.52</v>
      </c>
      <c r="I217" s="374"/>
      <c r="J217" s="372">
        <v>2159.52</v>
      </c>
      <c r="K217" s="374"/>
      <c r="L217" s="372">
        <v>2502.13</v>
      </c>
      <c r="M217" s="374"/>
      <c r="N217" s="376">
        <v>2502.13</v>
      </c>
    </row>
    <row r="218" spans="1:14" ht="15">
      <c r="A218" s="140"/>
      <c r="B218" s="217"/>
      <c r="C218" s="260" t="s">
        <v>467</v>
      </c>
      <c r="D218" s="260" t="s">
        <v>468</v>
      </c>
      <c r="E218" s="260" t="s">
        <v>469</v>
      </c>
      <c r="F218" s="261" t="s">
        <v>198</v>
      </c>
      <c r="G218" s="370"/>
      <c r="H218" s="372">
        <v>747.77</v>
      </c>
      <c r="I218" s="374"/>
      <c r="J218" s="372">
        <v>1498.99</v>
      </c>
      <c r="K218" s="374"/>
      <c r="L218" s="372">
        <v>2245.78</v>
      </c>
      <c r="M218" s="374"/>
      <c r="N218" s="376">
        <v>2990.81</v>
      </c>
    </row>
    <row r="219" spans="1:14" ht="15">
      <c r="A219" s="140"/>
      <c r="B219" s="217"/>
      <c r="C219" s="260" t="s">
        <v>470</v>
      </c>
      <c r="D219" s="260" t="s">
        <v>468</v>
      </c>
      <c r="E219" s="260" t="s">
        <v>471</v>
      </c>
      <c r="F219" s="261" t="s">
        <v>198</v>
      </c>
      <c r="G219" s="370"/>
      <c r="H219" s="372">
        <v>640.49</v>
      </c>
      <c r="I219" s="374"/>
      <c r="J219" s="372">
        <v>789.92</v>
      </c>
      <c r="K219" s="374"/>
      <c r="L219" s="372">
        <v>1427.35</v>
      </c>
      <c r="M219" s="374"/>
      <c r="N219" s="376">
        <v>2064.78</v>
      </c>
    </row>
    <row r="220" spans="1:14" ht="15">
      <c r="A220" s="140"/>
      <c r="B220" s="217"/>
      <c r="C220" s="260" t="s">
        <v>472</v>
      </c>
      <c r="D220" s="260" t="s">
        <v>468</v>
      </c>
      <c r="E220" s="260" t="s">
        <v>473</v>
      </c>
      <c r="F220" s="261" t="s">
        <v>198</v>
      </c>
      <c r="G220" s="370"/>
      <c r="H220" s="372">
        <v>5087.94</v>
      </c>
      <c r="I220" s="374"/>
      <c r="J220" s="372">
        <v>9022.25</v>
      </c>
      <c r="K220" s="374"/>
      <c r="L220" s="372">
        <v>9218.02</v>
      </c>
      <c r="M220" s="374"/>
      <c r="N220" s="376">
        <v>10908.79</v>
      </c>
    </row>
    <row r="221" spans="1:14" ht="15">
      <c r="A221" s="140"/>
      <c r="B221" s="217"/>
      <c r="C221" s="260" t="s">
        <v>474</v>
      </c>
      <c r="D221" s="260" t="s">
        <v>468</v>
      </c>
      <c r="E221" s="260" t="s">
        <v>475</v>
      </c>
      <c r="F221" s="261" t="s">
        <v>198</v>
      </c>
      <c r="G221" s="370"/>
      <c r="H221" s="372">
        <v>2759.22</v>
      </c>
      <c r="I221" s="374"/>
      <c r="J221" s="372">
        <v>4679.31</v>
      </c>
      <c r="K221" s="374"/>
      <c r="L221" s="372">
        <v>6406.78</v>
      </c>
      <c r="M221" s="374"/>
      <c r="N221" s="376">
        <v>7997.59</v>
      </c>
    </row>
    <row r="222" spans="1:14" ht="15">
      <c r="A222" s="140"/>
      <c r="B222" s="217"/>
      <c r="C222" s="260" t="s">
        <v>476</v>
      </c>
      <c r="D222" s="260" t="s">
        <v>468</v>
      </c>
      <c r="E222" s="260" t="s">
        <v>477</v>
      </c>
      <c r="F222" s="261" t="s">
        <v>198</v>
      </c>
      <c r="G222" s="370"/>
      <c r="H222" s="372">
        <v>60.79</v>
      </c>
      <c r="I222" s="374"/>
      <c r="J222" s="372">
        <v>60.79</v>
      </c>
      <c r="K222" s="374"/>
      <c r="L222" s="372">
        <v>122.41</v>
      </c>
      <c r="M222" s="374"/>
      <c r="N222" s="376">
        <v>183.98</v>
      </c>
    </row>
    <row r="223" spans="1:14" ht="15">
      <c r="A223" s="140"/>
      <c r="B223" s="217"/>
      <c r="C223" s="260" t="s">
        <v>478</v>
      </c>
      <c r="D223" s="260" t="s">
        <v>413</v>
      </c>
      <c r="E223" s="260" t="s">
        <v>414</v>
      </c>
      <c r="F223" s="261" t="s">
        <v>198</v>
      </c>
      <c r="G223" s="370"/>
      <c r="H223" s="372">
        <v>0</v>
      </c>
      <c r="I223" s="374"/>
      <c r="J223" s="372">
        <v>1188.5</v>
      </c>
      <c r="K223" s="374"/>
      <c r="L223" s="372">
        <v>2576.84</v>
      </c>
      <c r="M223" s="374"/>
      <c r="N223" s="376">
        <v>3135.1</v>
      </c>
    </row>
    <row r="224" spans="1:14" ht="15">
      <c r="A224" s="140"/>
      <c r="B224" s="217"/>
      <c r="C224" s="260" t="s">
        <v>479</v>
      </c>
      <c r="D224" s="260" t="s">
        <v>480</v>
      </c>
      <c r="E224" s="260" t="s">
        <v>481</v>
      </c>
      <c r="F224" s="261" t="s">
        <v>198</v>
      </c>
      <c r="G224" s="370"/>
      <c r="H224" s="372">
        <v>4397.74</v>
      </c>
      <c r="I224" s="374"/>
      <c r="J224" s="372">
        <v>6104.16</v>
      </c>
      <c r="K224" s="374"/>
      <c r="L224" s="372">
        <v>11844.76</v>
      </c>
      <c r="M224" s="374"/>
      <c r="N224" s="376">
        <v>13714.65</v>
      </c>
    </row>
    <row r="225" spans="1:14" ht="15">
      <c r="A225" s="140"/>
      <c r="B225" s="217"/>
      <c r="C225" s="260" t="s">
        <v>482</v>
      </c>
      <c r="D225" s="260" t="s">
        <v>480</v>
      </c>
      <c r="E225" s="260" t="s">
        <v>481</v>
      </c>
      <c r="F225" s="261" t="s">
        <v>198</v>
      </c>
      <c r="G225" s="370"/>
      <c r="H225" s="372">
        <v>0</v>
      </c>
      <c r="I225" s="374"/>
      <c r="J225" s="372">
        <v>220.82</v>
      </c>
      <c r="K225" s="374"/>
      <c r="L225" s="372">
        <v>220.82</v>
      </c>
      <c r="M225" s="374"/>
      <c r="N225" s="376">
        <v>220.82</v>
      </c>
    </row>
    <row r="226" spans="1:14" ht="15">
      <c r="A226" s="140"/>
      <c r="B226" s="217"/>
      <c r="C226" s="260" t="s">
        <v>483</v>
      </c>
      <c r="D226" s="260" t="s">
        <v>484</v>
      </c>
      <c r="E226" s="260" t="s">
        <v>485</v>
      </c>
      <c r="F226" s="261" t="s">
        <v>191</v>
      </c>
      <c r="G226" s="370"/>
      <c r="H226" s="372">
        <v>829</v>
      </c>
      <c r="I226" s="374"/>
      <c r="J226" s="372">
        <v>829</v>
      </c>
      <c r="K226" s="374"/>
      <c r="L226" s="372">
        <v>829</v>
      </c>
      <c r="M226" s="374"/>
      <c r="N226" s="376">
        <v>829</v>
      </c>
    </row>
    <row r="227" spans="1:14" ht="15">
      <c r="A227" s="140"/>
      <c r="B227" s="217"/>
      <c r="C227" s="260" t="s">
        <v>486</v>
      </c>
      <c r="D227" s="260" t="s">
        <v>480</v>
      </c>
      <c r="E227" s="260" t="s">
        <v>481</v>
      </c>
      <c r="F227" s="261" t="s">
        <v>191</v>
      </c>
      <c r="G227" s="370"/>
      <c r="H227" s="372">
        <v>0</v>
      </c>
      <c r="I227" s="374"/>
      <c r="J227" s="372">
        <v>0</v>
      </c>
      <c r="K227" s="374"/>
      <c r="L227" s="372">
        <v>190.32</v>
      </c>
      <c r="M227" s="374"/>
      <c r="N227" s="376">
        <v>190.32</v>
      </c>
    </row>
    <row r="228" spans="1:14" ht="15">
      <c r="A228" s="140"/>
      <c r="B228" s="217"/>
      <c r="C228" s="260" t="s">
        <v>487</v>
      </c>
      <c r="D228" s="260" t="s">
        <v>468</v>
      </c>
      <c r="E228" s="260" t="s">
        <v>473</v>
      </c>
      <c r="F228" s="261" t="s">
        <v>198</v>
      </c>
      <c r="G228" s="370"/>
      <c r="H228" s="372">
        <v>80.14</v>
      </c>
      <c r="I228" s="374"/>
      <c r="J228" s="372">
        <v>106.51</v>
      </c>
      <c r="K228" s="374"/>
      <c r="L228" s="372">
        <v>123.85</v>
      </c>
      <c r="M228" s="374"/>
      <c r="N228" s="376">
        <v>141.19</v>
      </c>
    </row>
    <row r="229" spans="1:14" ht="15">
      <c r="A229" s="140"/>
      <c r="B229" s="217"/>
      <c r="C229" s="260" t="s">
        <v>488</v>
      </c>
      <c r="D229" s="260" t="s">
        <v>468</v>
      </c>
      <c r="E229" s="260" t="s">
        <v>475</v>
      </c>
      <c r="F229" s="261" t="s">
        <v>198</v>
      </c>
      <c r="G229" s="370"/>
      <c r="H229" s="372">
        <v>135.14</v>
      </c>
      <c r="I229" s="374"/>
      <c r="J229" s="372">
        <v>257.33</v>
      </c>
      <c r="K229" s="374"/>
      <c r="L229" s="372">
        <v>377.22</v>
      </c>
      <c r="M229" s="374"/>
      <c r="N229" s="376">
        <v>592.44</v>
      </c>
    </row>
    <row r="230" spans="1:14" ht="15">
      <c r="A230" s="140"/>
      <c r="B230" s="217"/>
      <c r="C230" s="260" t="s">
        <v>489</v>
      </c>
      <c r="D230" s="260" t="s">
        <v>421</v>
      </c>
      <c r="E230" s="260" t="s">
        <v>422</v>
      </c>
      <c r="F230" s="261" t="s">
        <v>198</v>
      </c>
      <c r="G230" s="370"/>
      <c r="H230" s="372">
        <v>0</v>
      </c>
      <c r="I230" s="374"/>
      <c r="J230" s="372">
        <v>0</v>
      </c>
      <c r="K230" s="374"/>
      <c r="L230" s="372">
        <v>0</v>
      </c>
      <c r="M230" s="374"/>
      <c r="N230" s="376">
        <v>1099.84</v>
      </c>
    </row>
    <row r="231" spans="1:14" ht="15">
      <c r="A231" s="140"/>
      <c r="B231" s="217"/>
      <c r="C231" s="260" t="s">
        <v>490</v>
      </c>
      <c r="D231" s="260" t="s">
        <v>413</v>
      </c>
      <c r="E231" s="260" t="s">
        <v>414</v>
      </c>
      <c r="F231" s="261" t="s">
        <v>198</v>
      </c>
      <c r="G231" s="370"/>
      <c r="H231" s="372">
        <v>153.72</v>
      </c>
      <c r="I231" s="374"/>
      <c r="J231" s="372">
        <v>153.72</v>
      </c>
      <c r="K231" s="374"/>
      <c r="L231" s="372">
        <v>153.72</v>
      </c>
      <c r="M231" s="374"/>
      <c r="N231" s="376">
        <v>153.72</v>
      </c>
    </row>
    <row r="232" spans="1:14" ht="15">
      <c r="A232" s="140"/>
      <c r="B232" s="217"/>
      <c r="C232" s="260" t="s">
        <v>491</v>
      </c>
      <c r="D232" s="260" t="s">
        <v>413</v>
      </c>
      <c r="E232" s="260" t="s">
        <v>424</v>
      </c>
      <c r="F232" s="261" t="s">
        <v>198</v>
      </c>
      <c r="G232" s="370"/>
      <c r="H232" s="372">
        <v>150.57</v>
      </c>
      <c r="I232" s="374"/>
      <c r="J232" s="372">
        <v>223.77</v>
      </c>
      <c r="K232" s="374"/>
      <c r="L232" s="372">
        <v>223.77</v>
      </c>
      <c r="M232" s="374"/>
      <c r="N232" s="376">
        <v>223.77</v>
      </c>
    </row>
    <row r="233" spans="1:14" ht="15">
      <c r="A233" s="140"/>
      <c r="B233" s="217"/>
      <c r="C233" s="260" t="s">
        <v>492</v>
      </c>
      <c r="D233" s="260" t="s">
        <v>413</v>
      </c>
      <c r="E233" s="260" t="s">
        <v>414</v>
      </c>
      <c r="F233" s="261" t="s">
        <v>198</v>
      </c>
      <c r="G233" s="370"/>
      <c r="H233" s="372">
        <v>461.16</v>
      </c>
      <c r="I233" s="374"/>
      <c r="J233" s="372">
        <v>465.16</v>
      </c>
      <c r="K233" s="374"/>
      <c r="L233" s="372">
        <v>495.46</v>
      </c>
      <c r="M233" s="374"/>
      <c r="N233" s="376">
        <v>1456.63</v>
      </c>
    </row>
    <row r="234" spans="1:14" ht="15">
      <c r="A234" s="140"/>
      <c r="B234" s="217"/>
      <c r="C234" s="260" t="s">
        <v>493</v>
      </c>
      <c r="D234" s="260" t="s">
        <v>413</v>
      </c>
      <c r="E234" s="260" t="s">
        <v>424</v>
      </c>
      <c r="F234" s="261" t="s">
        <v>198</v>
      </c>
      <c r="G234" s="370"/>
      <c r="H234" s="372">
        <v>0</v>
      </c>
      <c r="I234" s="374"/>
      <c r="J234" s="372">
        <v>286.7</v>
      </c>
      <c r="K234" s="374"/>
      <c r="L234" s="372">
        <v>387.96</v>
      </c>
      <c r="M234" s="374"/>
      <c r="N234" s="376">
        <v>387.96</v>
      </c>
    </row>
    <row r="235" spans="1:14" ht="15">
      <c r="A235" s="140"/>
      <c r="B235" s="217"/>
      <c r="C235" s="260" t="s">
        <v>494</v>
      </c>
      <c r="D235" s="260" t="s">
        <v>413</v>
      </c>
      <c r="E235" s="260" t="s">
        <v>495</v>
      </c>
      <c r="F235" s="261" t="s">
        <v>191</v>
      </c>
      <c r="G235" s="370"/>
      <c r="H235" s="372">
        <v>0</v>
      </c>
      <c r="I235" s="374"/>
      <c r="J235" s="372">
        <v>529.64</v>
      </c>
      <c r="K235" s="374"/>
      <c r="L235" s="372">
        <v>684.07</v>
      </c>
      <c r="M235" s="374"/>
      <c r="N235" s="376">
        <v>684.07</v>
      </c>
    </row>
    <row r="236" spans="1:14" ht="15">
      <c r="A236" s="140"/>
      <c r="B236" s="217"/>
      <c r="C236" s="260" t="s">
        <v>496</v>
      </c>
      <c r="D236" s="260" t="s">
        <v>421</v>
      </c>
      <c r="E236" s="260" t="s">
        <v>422</v>
      </c>
      <c r="F236" s="261" t="s">
        <v>198</v>
      </c>
      <c r="G236" s="370"/>
      <c r="H236" s="372">
        <v>0</v>
      </c>
      <c r="I236" s="374"/>
      <c r="J236" s="372">
        <v>488</v>
      </c>
      <c r="K236" s="374"/>
      <c r="L236" s="372">
        <v>488</v>
      </c>
      <c r="M236" s="374"/>
      <c r="N236" s="376">
        <v>488</v>
      </c>
    </row>
    <row r="237" spans="1:14" ht="15">
      <c r="A237" s="140"/>
      <c r="B237" s="217"/>
      <c r="C237" s="260" t="s">
        <v>497</v>
      </c>
      <c r="D237" s="260" t="s">
        <v>426</v>
      </c>
      <c r="E237" s="260" t="s">
        <v>427</v>
      </c>
      <c r="F237" s="261" t="s">
        <v>198</v>
      </c>
      <c r="G237" s="370"/>
      <c r="H237" s="372">
        <v>0</v>
      </c>
      <c r="I237" s="374"/>
      <c r="J237" s="372">
        <v>404.43</v>
      </c>
      <c r="K237" s="374"/>
      <c r="L237" s="372">
        <v>404.43</v>
      </c>
      <c r="M237" s="374"/>
      <c r="N237" s="376">
        <v>404.43</v>
      </c>
    </row>
    <row r="238" spans="1:14" ht="15">
      <c r="A238" s="140"/>
      <c r="B238" s="217"/>
      <c r="C238" s="260" t="s">
        <v>498</v>
      </c>
      <c r="D238" s="260" t="s">
        <v>421</v>
      </c>
      <c r="E238" s="260" t="s">
        <v>466</v>
      </c>
      <c r="F238" s="261" t="s">
        <v>191</v>
      </c>
      <c r="G238" s="370"/>
      <c r="H238" s="372">
        <v>750</v>
      </c>
      <c r="I238" s="374"/>
      <c r="J238" s="372">
        <v>750</v>
      </c>
      <c r="K238" s="374"/>
      <c r="L238" s="372">
        <v>750</v>
      </c>
      <c r="M238" s="374"/>
      <c r="N238" s="376">
        <v>750</v>
      </c>
    </row>
    <row r="239" spans="1:14" ht="15">
      <c r="A239" s="140"/>
      <c r="B239" s="217"/>
      <c r="C239" s="260" t="s">
        <v>499</v>
      </c>
      <c r="D239" s="260" t="s">
        <v>421</v>
      </c>
      <c r="E239" s="260" t="s">
        <v>500</v>
      </c>
      <c r="F239" s="261" t="s">
        <v>191</v>
      </c>
      <c r="G239" s="370"/>
      <c r="H239" s="372">
        <v>0</v>
      </c>
      <c r="I239" s="374"/>
      <c r="J239" s="372">
        <v>3090</v>
      </c>
      <c r="K239" s="374"/>
      <c r="L239" s="372">
        <v>4596.7</v>
      </c>
      <c r="M239" s="374"/>
      <c r="N239" s="376">
        <v>4596.7</v>
      </c>
    </row>
    <row r="240" spans="1:14" ht="15">
      <c r="A240" s="140"/>
      <c r="B240" s="217"/>
      <c r="C240" s="260" t="s">
        <v>501</v>
      </c>
      <c r="D240" s="260" t="s">
        <v>452</v>
      </c>
      <c r="E240" s="260" t="s">
        <v>502</v>
      </c>
      <c r="F240" s="261" t="s">
        <v>191</v>
      </c>
      <c r="G240" s="370"/>
      <c r="H240" s="372">
        <v>2205.76</v>
      </c>
      <c r="I240" s="374"/>
      <c r="J240" s="372">
        <v>9465.16</v>
      </c>
      <c r="K240" s="374"/>
      <c r="L240" s="372">
        <v>14844.75</v>
      </c>
      <c r="M240" s="374"/>
      <c r="N240" s="376">
        <v>22677.15</v>
      </c>
    </row>
    <row r="241" spans="1:14" ht="15">
      <c r="A241" s="140"/>
      <c r="B241" s="217"/>
      <c r="C241" s="260" t="s">
        <v>503</v>
      </c>
      <c r="D241" s="260" t="s">
        <v>504</v>
      </c>
      <c r="E241" s="260" t="s">
        <v>505</v>
      </c>
      <c r="F241" s="261" t="s">
        <v>198</v>
      </c>
      <c r="G241" s="370"/>
      <c r="H241" s="372">
        <v>2828.74</v>
      </c>
      <c r="I241" s="374"/>
      <c r="J241" s="372">
        <v>4674.6</v>
      </c>
      <c r="K241" s="374"/>
      <c r="L241" s="372">
        <v>7252.46</v>
      </c>
      <c r="M241" s="374"/>
      <c r="N241" s="376">
        <v>9476.52</v>
      </c>
    </row>
    <row r="242" spans="1:14" ht="15">
      <c r="A242" s="140"/>
      <c r="B242" s="217"/>
      <c r="C242" s="260" t="s">
        <v>506</v>
      </c>
      <c r="D242" s="260" t="s">
        <v>452</v>
      </c>
      <c r="E242" s="260" t="s">
        <v>455</v>
      </c>
      <c r="F242" s="261" t="s">
        <v>198</v>
      </c>
      <c r="G242" s="370"/>
      <c r="H242" s="372">
        <v>854</v>
      </c>
      <c r="I242" s="374"/>
      <c r="J242" s="372">
        <v>1000</v>
      </c>
      <c r="K242" s="374"/>
      <c r="L242" s="372">
        <v>1000</v>
      </c>
      <c r="M242" s="374"/>
      <c r="N242" s="376">
        <v>1000</v>
      </c>
    </row>
    <row r="243" spans="1:14" ht="15">
      <c r="A243" s="140"/>
      <c r="B243" s="217"/>
      <c r="C243" s="260" t="s">
        <v>507</v>
      </c>
      <c r="D243" s="260" t="s">
        <v>484</v>
      </c>
      <c r="E243" s="260" t="s">
        <v>485</v>
      </c>
      <c r="F243" s="261" t="s">
        <v>198</v>
      </c>
      <c r="G243" s="370"/>
      <c r="H243" s="372">
        <v>764.94</v>
      </c>
      <c r="I243" s="374"/>
      <c r="J243" s="372">
        <v>1529.88</v>
      </c>
      <c r="K243" s="374"/>
      <c r="L243" s="372">
        <v>2294.82</v>
      </c>
      <c r="M243" s="374"/>
      <c r="N243" s="376">
        <v>3059.76</v>
      </c>
    </row>
    <row r="244" spans="1:14" ht="15">
      <c r="A244" s="140"/>
      <c r="B244" s="217"/>
      <c r="C244" s="260" t="s">
        <v>508</v>
      </c>
      <c r="D244" s="260" t="s">
        <v>480</v>
      </c>
      <c r="E244" s="260" t="s">
        <v>509</v>
      </c>
      <c r="F244" s="261" t="s">
        <v>198</v>
      </c>
      <c r="G244" s="370"/>
      <c r="H244" s="372">
        <v>477.02</v>
      </c>
      <c r="I244" s="374"/>
      <c r="J244" s="372">
        <v>477.02</v>
      </c>
      <c r="K244" s="374"/>
      <c r="L244" s="372">
        <v>477.02</v>
      </c>
      <c r="M244" s="374"/>
      <c r="N244" s="376">
        <v>477.02</v>
      </c>
    </row>
    <row r="245" spans="1:14" ht="15">
      <c r="A245" s="140"/>
      <c r="B245" s="217"/>
      <c r="C245" s="260" t="s">
        <v>510</v>
      </c>
      <c r="D245" s="260" t="s">
        <v>504</v>
      </c>
      <c r="E245" s="260" t="s">
        <v>511</v>
      </c>
      <c r="F245" s="261" t="s">
        <v>198</v>
      </c>
      <c r="G245" s="370"/>
      <c r="H245" s="372">
        <v>625.69</v>
      </c>
      <c r="I245" s="374"/>
      <c r="J245" s="372">
        <v>1532.08</v>
      </c>
      <c r="K245" s="374"/>
      <c r="L245" s="372">
        <v>1995.84</v>
      </c>
      <c r="M245" s="374"/>
      <c r="N245" s="376">
        <v>2341.71</v>
      </c>
    </row>
    <row r="246" spans="1:14" ht="15">
      <c r="A246" s="140"/>
      <c r="B246" s="217"/>
      <c r="C246" s="260" t="s">
        <v>512</v>
      </c>
      <c r="D246" s="260" t="s">
        <v>433</v>
      </c>
      <c r="E246" s="260" t="s">
        <v>513</v>
      </c>
      <c r="F246" s="261" t="s">
        <v>198</v>
      </c>
      <c r="G246" s="370"/>
      <c r="H246" s="372">
        <v>0</v>
      </c>
      <c r="I246" s="374"/>
      <c r="J246" s="372">
        <v>0</v>
      </c>
      <c r="K246" s="374"/>
      <c r="L246" s="372">
        <v>3020.38</v>
      </c>
      <c r="M246" s="374"/>
      <c r="N246" s="376">
        <v>3020.38</v>
      </c>
    </row>
    <row r="247" spans="1:14" ht="15">
      <c r="A247" s="140"/>
      <c r="B247" s="217"/>
      <c r="C247" s="260" t="s">
        <v>514</v>
      </c>
      <c r="D247" s="260" t="s">
        <v>413</v>
      </c>
      <c r="E247" s="260" t="s">
        <v>414</v>
      </c>
      <c r="F247" s="261" t="s">
        <v>198</v>
      </c>
      <c r="G247" s="370"/>
      <c r="H247" s="372">
        <v>268.31</v>
      </c>
      <c r="I247" s="374"/>
      <c r="J247" s="372">
        <v>465.22</v>
      </c>
      <c r="K247" s="374"/>
      <c r="L247" s="372">
        <v>494.47</v>
      </c>
      <c r="M247" s="374"/>
      <c r="N247" s="376">
        <v>711.68</v>
      </c>
    </row>
    <row r="248" spans="1:14" ht="15">
      <c r="A248" s="140"/>
      <c r="B248" s="217"/>
      <c r="C248" s="260" t="s">
        <v>515</v>
      </c>
      <c r="D248" s="260" t="s">
        <v>421</v>
      </c>
      <c r="E248" s="260" t="s">
        <v>422</v>
      </c>
      <c r="F248" s="261" t="s">
        <v>191</v>
      </c>
      <c r="G248" s="370"/>
      <c r="H248" s="372">
        <v>761.28</v>
      </c>
      <c r="I248" s="374"/>
      <c r="J248" s="372">
        <v>761.28</v>
      </c>
      <c r="K248" s="374"/>
      <c r="L248" s="372">
        <v>1522.56</v>
      </c>
      <c r="M248" s="374"/>
      <c r="N248" s="376">
        <v>1522.56</v>
      </c>
    </row>
    <row r="249" spans="1:14" ht="15">
      <c r="A249" s="140"/>
      <c r="B249" s="217"/>
      <c r="C249" s="260" t="s">
        <v>516</v>
      </c>
      <c r="D249" s="260" t="s">
        <v>517</v>
      </c>
      <c r="E249" s="260" t="s">
        <v>518</v>
      </c>
      <c r="F249" s="261" t="s">
        <v>198</v>
      </c>
      <c r="G249" s="370"/>
      <c r="H249" s="372">
        <v>338</v>
      </c>
      <c r="I249" s="374"/>
      <c r="J249" s="372">
        <v>1707</v>
      </c>
      <c r="K249" s="374"/>
      <c r="L249" s="372">
        <v>1707</v>
      </c>
      <c r="M249" s="374"/>
      <c r="N249" s="376">
        <v>1707</v>
      </c>
    </row>
    <row r="250" spans="1:14" ht="15">
      <c r="A250" s="140"/>
      <c r="B250" s="217"/>
      <c r="C250" s="260" t="s">
        <v>519</v>
      </c>
      <c r="D250" s="260" t="s">
        <v>461</v>
      </c>
      <c r="E250" s="260" t="s">
        <v>462</v>
      </c>
      <c r="F250" s="261" t="s">
        <v>198</v>
      </c>
      <c r="G250" s="370"/>
      <c r="H250" s="372">
        <v>0</v>
      </c>
      <c r="I250" s="374"/>
      <c r="J250" s="372">
        <v>0</v>
      </c>
      <c r="K250" s="374"/>
      <c r="L250" s="372">
        <v>0</v>
      </c>
      <c r="M250" s="374"/>
      <c r="N250" s="376">
        <v>1144.12</v>
      </c>
    </row>
    <row r="251" spans="1:14" ht="15">
      <c r="A251" s="140"/>
      <c r="B251" s="217"/>
      <c r="C251" s="260" t="s">
        <v>520</v>
      </c>
      <c r="D251" s="260" t="s">
        <v>413</v>
      </c>
      <c r="E251" s="260" t="s">
        <v>414</v>
      </c>
      <c r="F251" s="261" t="s">
        <v>198</v>
      </c>
      <c r="G251" s="370"/>
      <c r="H251" s="372">
        <v>462.14</v>
      </c>
      <c r="I251" s="374"/>
      <c r="J251" s="372">
        <v>1035.54</v>
      </c>
      <c r="K251" s="374"/>
      <c r="L251" s="372">
        <v>1056.44</v>
      </c>
      <c r="M251" s="374"/>
      <c r="N251" s="376">
        <v>1335.34</v>
      </c>
    </row>
    <row r="252" spans="1:14" ht="15">
      <c r="A252" s="140"/>
      <c r="B252" s="217"/>
      <c r="C252" s="260" t="s">
        <v>521</v>
      </c>
      <c r="D252" s="260" t="s">
        <v>413</v>
      </c>
      <c r="E252" s="260" t="s">
        <v>522</v>
      </c>
      <c r="F252" s="261" t="s">
        <v>198</v>
      </c>
      <c r="G252" s="370"/>
      <c r="H252" s="372">
        <v>112.42</v>
      </c>
      <c r="I252" s="374"/>
      <c r="J252" s="372">
        <v>225.45</v>
      </c>
      <c r="K252" s="374"/>
      <c r="L252" s="372">
        <v>298</v>
      </c>
      <c r="M252" s="374"/>
      <c r="N252" s="376">
        <v>399.02</v>
      </c>
    </row>
    <row r="253" spans="1:14" ht="15">
      <c r="A253" s="140"/>
      <c r="B253" s="217"/>
      <c r="C253" s="260" t="s">
        <v>523</v>
      </c>
      <c r="D253" s="260" t="s">
        <v>413</v>
      </c>
      <c r="E253" s="260" t="s">
        <v>524</v>
      </c>
      <c r="F253" s="261" t="s">
        <v>198</v>
      </c>
      <c r="G253" s="370"/>
      <c r="H253" s="372">
        <v>1963.96</v>
      </c>
      <c r="I253" s="374"/>
      <c r="J253" s="372">
        <v>1963.96</v>
      </c>
      <c r="K253" s="374"/>
      <c r="L253" s="372">
        <v>1963.96</v>
      </c>
      <c r="M253" s="374"/>
      <c r="N253" s="376">
        <v>1963.96</v>
      </c>
    </row>
    <row r="254" spans="1:14" ht="15">
      <c r="A254" s="140"/>
      <c r="B254" s="217"/>
      <c r="C254" s="260" t="s">
        <v>525</v>
      </c>
      <c r="D254" s="260" t="s">
        <v>421</v>
      </c>
      <c r="E254" s="260" t="s">
        <v>422</v>
      </c>
      <c r="F254" s="261" t="s">
        <v>198</v>
      </c>
      <c r="G254" s="370"/>
      <c r="H254" s="372">
        <v>0</v>
      </c>
      <c r="I254" s="374"/>
      <c r="J254" s="372">
        <v>0</v>
      </c>
      <c r="K254" s="374"/>
      <c r="L254" s="372">
        <v>0</v>
      </c>
      <c r="M254" s="374"/>
      <c r="N254" s="376">
        <v>303.26</v>
      </c>
    </row>
    <row r="255" spans="1:14" ht="15">
      <c r="A255" s="140"/>
      <c r="B255" s="217"/>
      <c r="C255" s="260" t="s">
        <v>526</v>
      </c>
      <c r="D255" s="260" t="s">
        <v>468</v>
      </c>
      <c r="E255" s="260" t="s">
        <v>527</v>
      </c>
      <c r="F255" s="261" t="s">
        <v>198</v>
      </c>
      <c r="G255" s="370"/>
      <c r="H255" s="372">
        <v>2135.61</v>
      </c>
      <c r="I255" s="374"/>
      <c r="J255" s="372">
        <v>2350.75</v>
      </c>
      <c r="K255" s="374"/>
      <c r="L255" s="372">
        <v>2549.83</v>
      </c>
      <c r="M255" s="374"/>
      <c r="N255" s="376">
        <v>2772.39</v>
      </c>
    </row>
    <row r="256" spans="1:14" ht="15">
      <c r="A256" s="140"/>
      <c r="B256" s="217"/>
      <c r="C256" s="260" t="s">
        <v>528</v>
      </c>
      <c r="D256" s="260" t="s">
        <v>480</v>
      </c>
      <c r="E256" s="260" t="s">
        <v>529</v>
      </c>
      <c r="F256" s="261" t="s">
        <v>198</v>
      </c>
      <c r="G256" s="370"/>
      <c r="H256" s="372">
        <v>0</v>
      </c>
      <c r="I256" s="374"/>
      <c r="J256" s="372">
        <v>0</v>
      </c>
      <c r="K256" s="374"/>
      <c r="L256" s="372">
        <v>0</v>
      </c>
      <c r="M256" s="374"/>
      <c r="N256" s="376">
        <v>1500.6</v>
      </c>
    </row>
    <row r="257" spans="1:14" ht="15">
      <c r="A257" s="140"/>
      <c r="B257" s="217"/>
      <c r="C257" s="260" t="s">
        <v>530</v>
      </c>
      <c r="D257" s="260" t="s">
        <v>421</v>
      </c>
      <c r="E257" s="260" t="s">
        <v>422</v>
      </c>
      <c r="F257" s="261" t="s">
        <v>198</v>
      </c>
      <c r="G257" s="370"/>
      <c r="H257" s="372">
        <v>0</v>
      </c>
      <c r="I257" s="374"/>
      <c r="J257" s="372">
        <v>197.3</v>
      </c>
      <c r="K257" s="374"/>
      <c r="L257" s="372">
        <v>353.39</v>
      </c>
      <c r="M257" s="374"/>
      <c r="N257" s="376">
        <v>738.65</v>
      </c>
    </row>
    <row r="258" spans="1:14" ht="15">
      <c r="A258" s="140"/>
      <c r="B258" s="217"/>
      <c r="C258" s="260" t="s">
        <v>531</v>
      </c>
      <c r="D258" s="260" t="s">
        <v>480</v>
      </c>
      <c r="E258" s="260" t="s">
        <v>532</v>
      </c>
      <c r="F258" s="261" t="s">
        <v>198</v>
      </c>
      <c r="G258" s="370"/>
      <c r="H258" s="372">
        <v>0</v>
      </c>
      <c r="I258" s="374"/>
      <c r="J258" s="372">
        <v>79.01</v>
      </c>
      <c r="K258" s="374"/>
      <c r="L258" s="372">
        <v>79.01</v>
      </c>
      <c r="M258" s="374"/>
      <c r="N258" s="376">
        <v>79.01</v>
      </c>
    </row>
    <row r="259" spans="1:14" ht="15">
      <c r="A259" s="140"/>
      <c r="B259" s="217"/>
      <c r="C259" s="260" t="s">
        <v>533</v>
      </c>
      <c r="D259" s="260" t="s">
        <v>484</v>
      </c>
      <c r="E259" s="260" t="s">
        <v>534</v>
      </c>
      <c r="F259" s="261" t="s">
        <v>198</v>
      </c>
      <c r="G259" s="370"/>
      <c r="H259" s="372">
        <v>17677.59</v>
      </c>
      <c r="I259" s="374"/>
      <c r="J259" s="372">
        <v>29267.57</v>
      </c>
      <c r="K259" s="374"/>
      <c r="L259" s="372">
        <v>40857.55</v>
      </c>
      <c r="M259" s="374"/>
      <c r="N259" s="376">
        <v>52447.55</v>
      </c>
    </row>
    <row r="260" spans="1:14" ht="15">
      <c r="A260" s="140"/>
      <c r="B260" s="217"/>
      <c r="C260" s="260" t="s">
        <v>535</v>
      </c>
      <c r="D260" s="260" t="s">
        <v>421</v>
      </c>
      <c r="E260" s="260" t="s">
        <v>285</v>
      </c>
      <c r="F260" s="261" t="s">
        <v>198</v>
      </c>
      <c r="G260" s="370"/>
      <c r="H260" s="372">
        <v>1734.01</v>
      </c>
      <c r="I260" s="374"/>
      <c r="J260" s="372">
        <v>8404.45</v>
      </c>
      <c r="K260" s="374"/>
      <c r="L260" s="372">
        <v>11691.48</v>
      </c>
      <c r="M260" s="374"/>
      <c r="N260" s="376">
        <v>23318.4</v>
      </c>
    </row>
    <row r="261" spans="1:14" ht="15">
      <c r="A261" s="140"/>
      <c r="B261" s="217"/>
      <c r="C261" s="260" t="s">
        <v>536</v>
      </c>
      <c r="D261" s="260" t="s">
        <v>480</v>
      </c>
      <c r="E261" s="260" t="s">
        <v>537</v>
      </c>
      <c r="F261" s="261" t="s">
        <v>191</v>
      </c>
      <c r="G261" s="370"/>
      <c r="H261" s="372">
        <v>0</v>
      </c>
      <c r="I261" s="374"/>
      <c r="J261" s="372">
        <v>3660</v>
      </c>
      <c r="K261" s="374"/>
      <c r="L261" s="372">
        <v>3660</v>
      </c>
      <c r="M261" s="374"/>
      <c r="N261" s="376">
        <v>3695</v>
      </c>
    </row>
    <row r="262" spans="1:14" ht="15">
      <c r="A262" s="140"/>
      <c r="B262" s="217"/>
      <c r="C262" s="260" t="s">
        <v>538</v>
      </c>
      <c r="D262" s="260" t="s">
        <v>413</v>
      </c>
      <c r="E262" s="260" t="s">
        <v>414</v>
      </c>
      <c r="F262" s="261" t="s">
        <v>198</v>
      </c>
      <c r="G262" s="370"/>
      <c r="H262" s="372">
        <v>0</v>
      </c>
      <c r="I262" s="374"/>
      <c r="J262" s="372">
        <v>0</v>
      </c>
      <c r="K262" s="374"/>
      <c r="L262" s="372">
        <v>0</v>
      </c>
      <c r="M262" s="374"/>
      <c r="N262" s="376">
        <v>23.24</v>
      </c>
    </row>
    <row r="263" spans="1:14" ht="15">
      <c r="A263" s="140"/>
      <c r="B263" s="217"/>
      <c r="C263" s="260" t="s">
        <v>539</v>
      </c>
      <c r="D263" s="260" t="s">
        <v>480</v>
      </c>
      <c r="E263" s="260" t="s">
        <v>481</v>
      </c>
      <c r="F263" s="261" t="s">
        <v>198</v>
      </c>
      <c r="G263" s="370"/>
      <c r="H263" s="372">
        <v>0</v>
      </c>
      <c r="I263" s="374"/>
      <c r="J263" s="372">
        <v>0</v>
      </c>
      <c r="K263" s="374"/>
      <c r="L263" s="372">
        <v>0</v>
      </c>
      <c r="M263" s="374"/>
      <c r="N263" s="376">
        <v>12.9</v>
      </c>
    </row>
    <row r="264" spans="1:14" ht="15">
      <c r="A264" s="140"/>
      <c r="B264" s="217"/>
      <c r="C264" s="260" t="s">
        <v>540</v>
      </c>
      <c r="D264" s="260" t="s">
        <v>480</v>
      </c>
      <c r="E264" s="260" t="s">
        <v>481</v>
      </c>
      <c r="F264" s="261" t="s">
        <v>191</v>
      </c>
      <c r="G264" s="370"/>
      <c r="H264" s="372">
        <v>2392.66</v>
      </c>
      <c r="I264" s="374"/>
      <c r="J264" s="372">
        <v>2392.66</v>
      </c>
      <c r="K264" s="374"/>
      <c r="L264" s="372">
        <v>2392.66</v>
      </c>
      <c r="M264" s="374"/>
      <c r="N264" s="376">
        <v>5259.66</v>
      </c>
    </row>
    <row r="265" spans="1:14" ht="15">
      <c r="A265" s="140"/>
      <c r="B265" s="217"/>
      <c r="C265" s="260" t="s">
        <v>541</v>
      </c>
      <c r="D265" s="260" t="s">
        <v>468</v>
      </c>
      <c r="E265" s="260" t="s">
        <v>473</v>
      </c>
      <c r="F265" s="261" t="s">
        <v>198</v>
      </c>
      <c r="G265" s="370"/>
      <c r="H265" s="372">
        <v>4972.2</v>
      </c>
      <c r="I265" s="374"/>
      <c r="J265" s="372">
        <v>8326.96</v>
      </c>
      <c r="K265" s="374"/>
      <c r="L265" s="372">
        <v>8586.94</v>
      </c>
      <c r="M265" s="374"/>
      <c r="N265" s="376">
        <v>8918.12</v>
      </c>
    </row>
    <row r="266" spans="1:14" ht="15">
      <c r="A266" s="140"/>
      <c r="B266" s="217"/>
      <c r="C266" s="260" t="s">
        <v>542</v>
      </c>
      <c r="D266" s="260" t="s">
        <v>468</v>
      </c>
      <c r="E266" s="260" t="s">
        <v>475</v>
      </c>
      <c r="F266" s="261" t="s">
        <v>198</v>
      </c>
      <c r="G266" s="370"/>
      <c r="H266" s="372">
        <v>4146.7</v>
      </c>
      <c r="I266" s="374"/>
      <c r="J266" s="372">
        <v>6373.02</v>
      </c>
      <c r="K266" s="374"/>
      <c r="L266" s="372">
        <v>7138.87</v>
      </c>
      <c r="M266" s="374"/>
      <c r="N266" s="376">
        <v>8230.4</v>
      </c>
    </row>
    <row r="267" spans="1:14" ht="15">
      <c r="A267" s="140"/>
      <c r="B267" s="217"/>
      <c r="C267" s="260" t="s">
        <v>543</v>
      </c>
      <c r="D267" s="260" t="s">
        <v>468</v>
      </c>
      <c r="E267" s="260" t="s">
        <v>477</v>
      </c>
      <c r="F267" s="261" t="s">
        <v>198</v>
      </c>
      <c r="G267" s="370"/>
      <c r="H267" s="372">
        <v>292.15</v>
      </c>
      <c r="I267" s="374"/>
      <c r="J267" s="372">
        <v>390.61</v>
      </c>
      <c r="K267" s="374"/>
      <c r="L267" s="372">
        <v>840.98</v>
      </c>
      <c r="M267" s="374"/>
      <c r="N267" s="376">
        <v>1309.69</v>
      </c>
    </row>
    <row r="268" spans="1:14" ht="15">
      <c r="A268" s="140"/>
      <c r="B268" s="217"/>
      <c r="C268" s="260" t="s">
        <v>544</v>
      </c>
      <c r="D268" s="260" t="s">
        <v>480</v>
      </c>
      <c r="E268" s="260" t="s">
        <v>481</v>
      </c>
      <c r="F268" s="261" t="s">
        <v>198</v>
      </c>
      <c r="G268" s="370"/>
      <c r="H268" s="372">
        <v>274.5</v>
      </c>
      <c r="I268" s="374"/>
      <c r="J268" s="372">
        <v>312.08</v>
      </c>
      <c r="K268" s="374"/>
      <c r="L268" s="372">
        <v>312.08</v>
      </c>
      <c r="M268" s="374"/>
      <c r="N268" s="376">
        <v>312.08</v>
      </c>
    </row>
    <row r="269" spans="1:14" ht="15">
      <c r="A269" s="140"/>
      <c r="B269" s="217"/>
      <c r="C269" s="260" t="s">
        <v>545</v>
      </c>
      <c r="D269" s="260" t="s">
        <v>413</v>
      </c>
      <c r="E269" s="260" t="s">
        <v>414</v>
      </c>
      <c r="F269" s="261" t="s">
        <v>191</v>
      </c>
      <c r="G269" s="370"/>
      <c r="H269" s="372">
        <v>377.34</v>
      </c>
      <c r="I269" s="374"/>
      <c r="J269" s="372">
        <v>377.34</v>
      </c>
      <c r="K269" s="374"/>
      <c r="L269" s="372">
        <v>479.55</v>
      </c>
      <c r="M269" s="374"/>
      <c r="N269" s="376">
        <v>5272.42</v>
      </c>
    </row>
    <row r="270" spans="1:14" ht="15">
      <c r="A270" s="140"/>
      <c r="B270" s="217"/>
      <c r="C270" s="260" t="s">
        <v>546</v>
      </c>
      <c r="D270" s="260" t="s">
        <v>468</v>
      </c>
      <c r="E270" s="260" t="s">
        <v>469</v>
      </c>
      <c r="F270" s="261" t="s">
        <v>198</v>
      </c>
      <c r="G270" s="370"/>
      <c r="H270" s="372">
        <v>276.47</v>
      </c>
      <c r="I270" s="374"/>
      <c r="J270" s="372">
        <v>552.61</v>
      </c>
      <c r="K270" s="374"/>
      <c r="L270" s="372">
        <v>828.08</v>
      </c>
      <c r="M270" s="374"/>
      <c r="N270" s="376">
        <v>1109.97</v>
      </c>
    </row>
    <row r="271" spans="1:14" ht="15">
      <c r="A271" s="140"/>
      <c r="B271" s="217"/>
      <c r="C271" s="260" t="s">
        <v>547</v>
      </c>
      <c r="D271" s="260" t="s">
        <v>468</v>
      </c>
      <c r="E271" s="260" t="s">
        <v>473</v>
      </c>
      <c r="F271" s="261" t="s">
        <v>198</v>
      </c>
      <c r="G271" s="370"/>
      <c r="H271" s="372">
        <v>8192.24</v>
      </c>
      <c r="I271" s="374"/>
      <c r="J271" s="372">
        <v>14018.52</v>
      </c>
      <c r="K271" s="374"/>
      <c r="L271" s="372">
        <v>14863.83</v>
      </c>
      <c r="M271" s="374"/>
      <c r="N271" s="376">
        <v>15833.63</v>
      </c>
    </row>
    <row r="272" spans="1:14" ht="15">
      <c r="A272" s="140"/>
      <c r="B272" s="217"/>
      <c r="C272" s="260" t="s">
        <v>548</v>
      </c>
      <c r="D272" s="260" t="s">
        <v>468</v>
      </c>
      <c r="E272" s="260" t="s">
        <v>475</v>
      </c>
      <c r="F272" s="261" t="s">
        <v>198</v>
      </c>
      <c r="G272" s="370"/>
      <c r="H272" s="372">
        <v>1559.82</v>
      </c>
      <c r="I272" s="374"/>
      <c r="J272" s="372">
        <v>2821.73</v>
      </c>
      <c r="K272" s="374"/>
      <c r="L272" s="372">
        <v>3530.52</v>
      </c>
      <c r="M272" s="374"/>
      <c r="N272" s="376">
        <v>4447.26</v>
      </c>
    </row>
    <row r="273" spans="1:14" ht="15">
      <c r="A273" s="140"/>
      <c r="B273" s="217"/>
      <c r="C273" s="260" t="s">
        <v>549</v>
      </c>
      <c r="D273" s="260" t="s">
        <v>468</v>
      </c>
      <c r="E273" s="260" t="s">
        <v>477</v>
      </c>
      <c r="F273" s="261" t="s">
        <v>198</v>
      </c>
      <c r="G273" s="370"/>
      <c r="H273" s="372">
        <v>173.39</v>
      </c>
      <c r="I273" s="374"/>
      <c r="J273" s="372">
        <v>173.39</v>
      </c>
      <c r="K273" s="374"/>
      <c r="L273" s="372">
        <v>307.76</v>
      </c>
      <c r="M273" s="374"/>
      <c r="N273" s="376">
        <v>430.12</v>
      </c>
    </row>
    <row r="274" spans="1:14" ht="15">
      <c r="A274" s="140"/>
      <c r="B274" s="217"/>
      <c r="C274" s="260" t="s">
        <v>550</v>
      </c>
      <c r="D274" s="260" t="s">
        <v>480</v>
      </c>
      <c r="E274" s="260" t="s">
        <v>481</v>
      </c>
      <c r="F274" s="261" t="s">
        <v>198</v>
      </c>
      <c r="G274" s="370"/>
      <c r="H274" s="372">
        <v>828.01</v>
      </c>
      <c r="I274" s="374"/>
      <c r="J274" s="372">
        <v>828.01</v>
      </c>
      <c r="K274" s="374"/>
      <c r="L274" s="372">
        <v>1874.77</v>
      </c>
      <c r="M274" s="374"/>
      <c r="N274" s="376">
        <v>2021.17</v>
      </c>
    </row>
    <row r="275" spans="1:14" ht="15">
      <c r="A275" s="140"/>
      <c r="B275" s="217"/>
      <c r="C275" s="260" t="s">
        <v>551</v>
      </c>
      <c r="D275" s="260" t="s">
        <v>480</v>
      </c>
      <c r="E275" s="260" t="s">
        <v>481</v>
      </c>
      <c r="F275" s="261" t="s">
        <v>198</v>
      </c>
      <c r="G275" s="370"/>
      <c r="H275" s="372">
        <v>0</v>
      </c>
      <c r="I275" s="374"/>
      <c r="J275" s="372">
        <v>10.5</v>
      </c>
      <c r="K275" s="374"/>
      <c r="L275" s="372">
        <v>10.5</v>
      </c>
      <c r="M275" s="374"/>
      <c r="N275" s="376">
        <v>10.5</v>
      </c>
    </row>
    <row r="276" spans="1:14" ht="15">
      <c r="A276" s="140"/>
      <c r="B276" s="217"/>
      <c r="C276" s="260" t="s">
        <v>552</v>
      </c>
      <c r="D276" s="260" t="s">
        <v>468</v>
      </c>
      <c r="E276" s="260" t="s">
        <v>469</v>
      </c>
      <c r="F276" s="261" t="s">
        <v>198</v>
      </c>
      <c r="G276" s="370"/>
      <c r="H276" s="372">
        <v>291.4</v>
      </c>
      <c r="I276" s="374"/>
      <c r="J276" s="372">
        <v>580.18</v>
      </c>
      <c r="K276" s="374"/>
      <c r="L276" s="372">
        <v>855.09</v>
      </c>
      <c r="M276" s="374"/>
      <c r="N276" s="376">
        <v>1147.26</v>
      </c>
    </row>
    <row r="277" spans="1:14" ht="15">
      <c r="A277" s="140"/>
      <c r="B277" s="217"/>
      <c r="C277" s="260" t="s">
        <v>553</v>
      </c>
      <c r="D277" s="260" t="s">
        <v>468</v>
      </c>
      <c r="E277" s="260" t="s">
        <v>473</v>
      </c>
      <c r="F277" s="261" t="s">
        <v>198</v>
      </c>
      <c r="G277" s="370"/>
      <c r="H277" s="372">
        <v>7292.16</v>
      </c>
      <c r="I277" s="374"/>
      <c r="J277" s="372">
        <v>12926.43</v>
      </c>
      <c r="K277" s="374"/>
      <c r="L277" s="372">
        <v>13744.68</v>
      </c>
      <c r="M277" s="374"/>
      <c r="N277" s="376">
        <v>14904.1</v>
      </c>
    </row>
    <row r="278" spans="1:14" ht="15">
      <c r="A278" s="140"/>
      <c r="B278" s="217"/>
      <c r="C278" s="260" t="s">
        <v>554</v>
      </c>
      <c r="D278" s="260" t="s">
        <v>468</v>
      </c>
      <c r="E278" s="260" t="s">
        <v>475</v>
      </c>
      <c r="F278" s="261" t="s">
        <v>198</v>
      </c>
      <c r="G278" s="370"/>
      <c r="H278" s="372">
        <v>2270.41</v>
      </c>
      <c r="I278" s="374"/>
      <c r="J278" s="372">
        <v>4236.7</v>
      </c>
      <c r="K278" s="374"/>
      <c r="L278" s="372">
        <v>5106.66</v>
      </c>
      <c r="M278" s="374"/>
      <c r="N278" s="376">
        <v>6296.22</v>
      </c>
    </row>
    <row r="279" spans="1:14" ht="15">
      <c r="A279" s="140"/>
      <c r="B279" s="217"/>
      <c r="C279" s="260" t="s">
        <v>555</v>
      </c>
      <c r="D279" s="260" t="s">
        <v>468</v>
      </c>
      <c r="E279" s="260" t="s">
        <v>477</v>
      </c>
      <c r="F279" s="261" t="s">
        <v>198</v>
      </c>
      <c r="G279" s="370"/>
      <c r="H279" s="372">
        <v>520.32</v>
      </c>
      <c r="I279" s="374"/>
      <c r="J279" s="372">
        <v>532.4</v>
      </c>
      <c r="K279" s="374"/>
      <c r="L279" s="372">
        <v>1057.52</v>
      </c>
      <c r="M279" s="374"/>
      <c r="N279" s="376">
        <v>1063.8</v>
      </c>
    </row>
    <row r="280" spans="1:14" ht="15">
      <c r="A280" s="140"/>
      <c r="B280" s="217"/>
      <c r="C280" s="260" t="s">
        <v>556</v>
      </c>
      <c r="D280" s="260" t="s">
        <v>480</v>
      </c>
      <c r="E280" s="260" t="s">
        <v>481</v>
      </c>
      <c r="F280" s="261" t="s">
        <v>198</v>
      </c>
      <c r="G280" s="370"/>
      <c r="H280" s="372">
        <v>2037.4</v>
      </c>
      <c r="I280" s="374"/>
      <c r="J280" s="372">
        <v>2257</v>
      </c>
      <c r="K280" s="374"/>
      <c r="L280" s="372">
        <v>3636.82</v>
      </c>
      <c r="M280" s="374"/>
      <c r="N280" s="376">
        <v>3636.82</v>
      </c>
    </row>
    <row r="281" spans="1:14" ht="15">
      <c r="A281" s="140"/>
      <c r="B281" s="217"/>
      <c r="C281" s="260" t="s">
        <v>557</v>
      </c>
      <c r="D281" s="260" t="s">
        <v>558</v>
      </c>
      <c r="E281" s="260" t="s">
        <v>559</v>
      </c>
      <c r="F281" s="261" t="s">
        <v>198</v>
      </c>
      <c r="G281" s="370"/>
      <c r="H281" s="372">
        <v>10779.36</v>
      </c>
      <c r="I281" s="374"/>
      <c r="J281" s="372">
        <v>22210.62</v>
      </c>
      <c r="K281" s="374"/>
      <c r="L281" s="372">
        <v>23649.42</v>
      </c>
      <c r="M281" s="374"/>
      <c r="N281" s="376">
        <v>38232.9</v>
      </c>
    </row>
    <row r="282" spans="1:14" ht="15">
      <c r="A282" s="140"/>
      <c r="B282" s="217"/>
      <c r="C282" s="260" t="s">
        <v>560</v>
      </c>
      <c r="D282" s="260" t="s">
        <v>468</v>
      </c>
      <c r="E282" s="260" t="s">
        <v>473</v>
      </c>
      <c r="F282" s="261" t="s">
        <v>198</v>
      </c>
      <c r="G282" s="370"/>
      <c r="H282" s="372">
        <v>356.1</v>
      </c>
      <c r="I282" s="374"/>
      <c r="J282" s="372">
        <v>737.48</v>
      </c>
      <c r="K282" s="374"/>
      <c r="L282" s="372">
        <v>1002.03</v>
      </c>
      <c r="M282" s="374"/>
      <c r="N282" s="376">
        <v>1212.79</v>
      </c>
    </row>
    <row r="283" spans="1:14" ht="15">
      <c r="A283" s="140"/>
      <c r="B283" s="217"/>
      <c r="C283" s="260" t="s">
        <v>561</v>
      </c>
      <c r="D283" s="260" t="s">
        <v>558</v>
      </c>
      <c r="E283" s="260" t="s">
        <v>559</v>
      </c>
      <c r="F283" s="261" t="s">
        <v>198</v>
      </c>
      <c r="G283" s="370"/>
      <c r="H283" s="372">
        <v>4247.27</v>
      </c>
      <c r="I283" s="374"/>
      <c r="J283" s="372">
        <v>8760.37</v>
      </c>
      <c r="K283" s="374"/>
      <c r="L283" s="372">
        <v>9522.4</v>
      </c>
      <c r="M283" s="374"/>
      <c r="N283" s="376">
        <v>14022.94</v>
      </c>
    </row>
    <row r="284" spans="1:14" ht="15">
      <c r="A284" s="140"/>
      <c r="B284" s="217"/>
      <c r="C284" s="260" t="s">
        <v>562</v>
      </c>
      <c r="D284" s="260" t="s">
        <v>413</v>
      </c>
      <c r="E284" s="260" t="s">
        <v>414</v>
      </c>
      <c r="F284" s="261" t="s">
        <v>198</v>
      </c>
      <c r="G284" s="370"/>
      <c r="H284" s="372">
        <v>0</v>
      </c>
      <c r="I284" s="374"/>
      <c r="J284" s="372">
        <v>0</v>
      </c>
      <c r="K284" s="374"/>
      <c r="L284" s="372">
        <v>0</v>
      </c>
      <c r="M284" s="374"/>
      <c r="N284" s="376">
        <v>99.85</v>
      </c>
    </row>
    <row r="285" spans="1:14" ht="15">
      <c r="A285" s="140"/>
      <c r="B285" s="217"/>
      <c r="C285" s="260" t="s">
        <v>563</v>
      </c>
      <c r="D285" s="260" t="s">
        <v>442</v>
      </c>
      <c r="E285" s="260" t="s">
        <v>564</v>
      </c>
      <c r="F285" s="261" t="s">
        <v>198</v>
      </c>
      <c r="G285" s="370"/>
      <c r="H285" s="372">
        <v>0</v>
      </c>
      <c r="I285" s="374"/>
      <c r="J285" s="372">
        <v>200</v>
      </c>
      <c r="K285" s="374"/>
      <c r="L285" s="372">
        <v>200</v>
      </c>
      <c r="M285" s="374"/>
      <c r="N285" s="376">
        <v>200</v>
      </c>
    </row>
    <row r="286" spans="1:14" ht="15">
      <c r="A286" s="140"/>
      <c r="B286" s="217"/>
      <c r="C286" s="260" t="s">
        <v>565</v>
      </c>
      <c r="D286" s="260" t="s">
        <v>468</v>
      </c>
      <c r="E286" s="260" t="s">
        <v>469</v>
      </c>
      <c r="F286" s="261" t="s">
        <v>198</v>
      </c>
      <c r="G286" s="370"/>
      <c r="H286" s="372">
        <v>274.5</v>
      </c>
      <c r="I286" s="374"/>
      <c r="J286" s="372">
        <v>549</v>
      </c>
      <c r="K286" s="374"/>
      <c r="L286" s="372">
        <v>823.5</v>
      </c>
      <c r="M286" s="374"/>
      <c r="N286" s="376">
        <v>1098</v>
      </c>
    </row>
    <row r="287" spans="1:14" ht="15">
      <c r="A287" s="140"/>
      <c r="B287" s="217"/>
      <c r="C287" s="260" t="s">
        <v>566</v>
      </c>
      <c r="D287" s="260" t="s">
        <v>468</v>
      </c>
      <c r="E287" s="260" t="s">
        <v>473</v>
      </c>
      <c r="F287" s="261" t="s">
        <v>198</v>
      </c>
      <c r="G287" s="370"/>
      <c r="H287" s="372">
        <v>2907.07</v>
      </c>
      <c r="I287" s="374"/>
      <c r="J287" s="372">
        <v>4921.88</v>
      </c>
      <c r="K287" s="374"/>
      <c r="L287" s="372">
        <v>5337.52</v>
      </c>
      <c r="M287" s="374"/>
      <c r="N287" s="376">
        <v>5821.54</v>
      </c>
    </row>
    <row r="288" spans="1:14" ht="15">
      <c r="A288" s="140"/>
      <c r="B288" s="217"/>
      <c r="C288" s="260" t="s">
        <v>567</v>
      </c>
      <c r="D288" s="260" t="s">
        <v>468</v>
      </c>
      <c r="E288" s="260" t="s">
        <v>475</v>
      </c>
      <c r="F288" s="261" t="s">
        <v>198</v>
      </c>
      <c r="G288" s="370"/>
      <c r="H288" s="372">
        <v>707.36</v>
      </c>
      <c r="I288" s="374"/>
      <c r="J288" s="372">
        <v>1299.09</v>
      </c>
      <c r="K288" s="374"/>
      <c r="L288" s="372">
        <v>1801.61</v>
      </c>
      <c r="M288" s="374"/>
      <c r="N288" s="376">
        <v>2265.77</v>
      </c>
    </row>
    <row r="289" spans="1:14" ht="15">
      <c r="A289" s="140"/>
      <c r="B289" s="217"/>
      <c r="C289" s="260" t="s">
        <v>568</v>
      </c>
      <c r="D289" s="260" t="s">
        <v>468</v>
      </c>
      <c r="E289" s="260" t="s">
        <v>477</v>
      </c>
      <c r="F289" s="261" t="s">
        <v>198</v>
      </c>
      <c r="G289" s="370"/>
      <c r="H289" s="372">
        <v>0</v>
      </c>
      <c r="I289" s="374"/>
      <c r="J289" s="372">
        <v>6.04</v>
      </c>
      <c r="K289" s="374"/>
      <c r="L289" s="372">
        <v>6.04</v>
      </c>
      <c r="M289" s="374"/>
      <c r="N289" s="376">
        <v>71.43</v>
      </c>
    </row>
    <row r="290" spans="1:14" ht="15">
      <c r="A290" s="140"/>
      <c r="B290" s="217"/>
      <c r="C290" s="260" t="s">
        <v>569</v>
      </c>
      <c r="D290" s="260" t="s">
        <v>480</v>
      </c>
      <c r="E290" s="260" t="s">
        <v>481</v>
      </c>
      <c r="F290" s="261" t="s">
        <v>198</v>
      </c>
      <c r="G290" s="370"/>
      <c r="H290" s="372">
        <v>364.9</v>
      </c>
      <c r="I290" s="374"/>
      <c r="J290" s="372">
        <v>535.7</v>
      </c>
      <c r="K290" s="374"/>
      <c r="L290" s="372">
        <v>821.18</v>
      </c>
      <c r="M290" s="374"/>
      <c r="N290" s="376">
        <v>967.58</v>
      </c>
    </row>
    <row r="291" spans="1:14" ht="15">
      <c r="A291" s="140"/>
      <c r="B291" s="217"/>
      <c r="C291" s="260" t="s">
        <v>570</v>
      </c>
      <c r="D291" s="260" t="s">
        <v>421</v>
      </c>
      <c r="E291" s="260" t="s">
        <v>422</v>
      </c>
      <c r="F291" s="261" t="s">
        <v>198</v>
      </c>
      <c r="G291" s="370"/>
      <c r="H291" s="372">
        <v>263</v>
      </c>
      <c r="I291" s="374"/>
      <c r="J291" s="372">
        <v>763</v>
      </c>
      <c r="K291" s="374"/>
      <c r="L291" s="372">
        <v>1263</v>
      </c>
      <c r="M291" s="374"/>
      <c r="N291" s="376">
        <v>1263</v>
      </c>
    </row>
    <row r="292" spans="1:14" ht="15">
      <c r="A292" s="140"/>
      <c r="B292" s="217"/>
      <c r="C292" s="260" t="s">
        <v>571</v>
      </c>
      <c r="D292" s="260" t="s">
        <v>421</v>
      </c>
      <c r="E292" s="260" t="s">
        <v>422</v>
      </c>
      <c r="F292" s="261" t="s">
        <v>191</v>
      </c>
      <c r="G292" s="370"/>
      <c r="H292" s="372">
        <v>0</v>
      </c>
      <c r="I292" s="374"/>
      <c r="J292" s="372">
        <v>1200</v>
      </c>
      <c r="K292" s="374"/>
      <c r="L292" s="372">
        <v>24063.28</v>
      </c>
      <c r="M292" s="374"/>
      <c r="N292" s="376">
        <v>24063.28</v>
      </c>
    </row>
    <row r="293" spans="1:14" ht="15">
      <c r="A293" s="140"/>
      <c r="B293" s="217"/>
      <c r="C293" s="260" t="s">
        <v>572</v>
      </c>
      <c r="D293" s="260" t="s">
        <v>413</v>
      </c>
      <c r="E293" s="260" t="s">
        <v>414</v>
      </c>
      <c r="F293" s="261" t="s">
        <v>198</v>
      </c>
      <c r="G293" s="370"/>
      <c r="H293" s="372">
        <v>0</v>
      </c>
      <c r="I293" s="374"/>
      <c r="J293" s="372">
        <v>0</v>
      </c>
      <c r="K293" s="374"/>
      <c r="L293" s="372">
        <v>273.71</v>
      </c>
      <c r="M293" s="374"/>
      <c r="N293" s="376">
        <v>273.71</v>
      </c>
    </row>
    <row r="294" spans="1:14" ht="15">
      <c r="A294" s="140"/>
      <c r="B294" s="217"/>
      <c r="C294" s="260" t="s">
        <v>573</v>
      </c>
      <c r="D294" s="260" t="s">
        <v>468</v>
      </c>
      <c r="E294" s="260" t="s">
        <v>477</v>
      </c>
      <c r="F294" s="261" t="s">
        <v>198</v>
      </c>
      <c r="G294" s="370"/>
      <c r="H294" s="372">
        <v>0</v>
      </c>
      <c r="I294" s="374"/>
      <c r="J294" s="372">
        <v>53.61</v>
      </c>
      <c r="K294" s="374"/>
      <c r="L294" s="372">
        <v>53.61</v>
      </c>
      <c r="M294" s="374"/>
      <c r="N294" s="376">
        <v>118.06</v>
      </c>
    </row>
    <row r="295" spans="1:14" ht="15">
      <c r="A295" s="140"/>
      <c r="B295" s="217"/>
      <c r="C295" s="260" t="s">
        <v>574</v>
      </c>
      <c r="D295" s="260" t="s">
        <v>468</v>
      </c>
      <c r="E295" s="260" t="s">
        <v>473</v>
      </c>
      <c r="F295" s="261" t="s">
        <v>191</v>
      </c>
      <c r="G295" s="370"/>
      <c r="H295" s="372">
        <v>2454.21</v>
      </c>
      <c r="I295" s="374"/>
      <c r="J295" s="372">
        <v>15828.33</v>
      </c>
      <c r="K295" s="374"/>
      <c r="L295" s="372">
        <v>16268.39</v>
      </c>
      <c r="M295" s="374"/>
      <c r="N295" s="376">
        <v>17068.12</v>
      </c>
    </row>
    <row r="296" spans="1:14" ht="15">
      <c r="A296" s="140"/>
      <c r="B296" s="217"/>
      <c r="C296" s="260" t="s">
        <v>575</v>
      </c>
      <c r="D296" s="260" t="s">
        <v>468</v>
      </c>
      <c r="E296" s="260" t="s">
        <v>473</v>
      </c>
      <c r="F296" s="261" t="s">
        <v>198</v>
      </c>
      <c r="G296" s="370"/>
      <c r="H296" s="372">
        <v>0</v>
      </c>
      <c r="I296" s="374"/>
      <c r="J296" s="372">
        <v>231.51</v>
      </c>
      <c r="K296" s="374"/>
      <c r="L296" s="372">
        <v>424.49</v>
      </c>
      <c r="M296" s="374"/>
      <c r="N296" s="376">
        <v>616.79</v>
      </c>
    </row>
    <row r="297" spans="1:14" ht="15">
      <c r="A297" s="140"/>
      <c r="B297" s="217"/>
      <c r="C297" s="260" t="s">
        <v>576</v>
      </c>
      <c r="D297" s="260" t="s">
        <v>468</v>
      </c>
      <c r="E297" s="260" t="s">
        <v>475</v>
      </c>
      <c r="F297" s="261" t="s">
        <v>198</v>
      </c>
      <c r="G297" s="370"/>
      <c r="H297" s="372">
        <v>0</v>
      </c>
      <c r="I297" s="374"/>
      <c r="J297" s="372">
        <v>79.95</v>
      </c>
      <c r="K297" s="374"/>
      <c r="L297" s="372">
        <v>104.66</v>
      </c>
      <c r="M297" s="374"/>
      <c r="N297" s="376">
        <v>127.58</v>
      </c>
    </row>
    <row r="298" spans="1:14" ht="15">
      <c r="A298" s="140"/>
      <c r="B298" s="217"/>
      <c r="C298" s="260" t="s">
        <v>577</v>
      </c>
      <c r="D298" s="260" t="s">
        <v>468</v>
      </c>
      <c r="E298" s="260" t="s">
        <v>477</v>
      </c>
      <c r="F298" s="261" t="s">
        <v>198</v>
      </c>
      <c r="G298" s="370"/>
      <c r="H298" s="372">
        <v>297</v>
      </c>
      <c r="I298" s="374"/>
      <c r="J298" s="372">
        <v>297</v>
      </c>
      <c r="K298" s="374"/>
      <c r="L298" s="372">
        <v>297</v>
      </c>
      <c r="M298" s="374"/>
      <c r="N298" s="376">
        <v>317.25</v>
      </c>
    </row>
    <row r="299" spans="1:14" ht="15">
      <c r="A299" s="140"/>
      <c r="B299" s="217"/>
      <c r="C299" s="260" t="s">
        <v>578</v>
      </c>
      <c r="D299" s="260" t="s">
        <v>468</v>
      </c>
      <c r="E299" s="260" t="s">
        <v>473</v>
      </c>
      <c r="F299" s="261" t="s">
        <v>198</v>
      </c>
      <c r="G299" s="370"/>
      <c r="H299" s="372">
        <v>0</v>
      </c>
      <c r="I299" s="374"/>
      <c r="J299" s="372">
        <v>0</v>
      </c>
      <c r="K299" s="374"/>
      <c r="L299" s="372">
        <v>0</v>
      </c>
      <c r="M299" s="374"/>
      <c r="N299" s="376">
        <v>140.29</v>
      </c>
    </row>
    <row r="300" spans="1:14" ht="15">
      <c r="A300" s="140"/>
      <c r="B300" s="217"/>
      <c r="C300" s="260" t="s">
        <v>579</v>
      </c>
      <c r="D300" s="260" t="s">
        <v>468</v>
      </c>
      <c r="E300" s="260" t="s">
        <v>475</v>
      </c>
      <c r="F300" s="261" t="s">
        <v>198</v>
      </c>
      <c r="G300" s="370"/>
      <c r="H300" s="372">
        <v>0</v>
      </c>
      <c r="I300" s="374"/>
      <c r="J300" s="372">
        <v>0</v>
      </c>
      <c r="K300" s="374"/>
      <c r="L300" s="372">
        <v>0</v>
      </c>
      <c r="M300" s="374"/>
      <c r="N300" s="376">
        <v>394.56</v>
      </c>
    </row>
    <row r="301" spans="1:14" ht="15">
      <c r="A301" s="140"/>
      <c r="B301" s="217"/>
      <c r="C301" s="260" t="s">
        <v>580</v>
      </c>
      <c r="D301" s="260" t="s">
        <v>413</v>
      </c>
      <c r="E301" s="260" t="s">
        <v>414</v>
      </c>
      <c r="F301" s="261" t="s">
        <v>198</v>
      </c>
      <c r="G301" s="370"/>
      <c r="H301" s="372">
        <v>307.44</v>
      </c>
      <c r="I301" s="374"/>
      <c r="J301" s="372">
        <v>310.94</v>
      </c>
      <c r="K301" s="374"/>
      <c r="L301" s="372">
        <v>315.93</v>
      </c>
      <c r="M301" s="374"/>
      <c r="N301" s="376">
        <v>521.83</v>
      </c>
    </row>
    <row r="302" spans="1:14" ht="15">
      <c r="A302" s="140"/>
      <c r="B302" s="217"/>
      <c r="C302" s="260" t="s">
        <v>581</v>
      </c>
      <c r="D302" s="260" t="s">
        <v>413</v>
      </c>
      <c r="E302" s="260" t="s">
        <v>424</v>
      </c>
      <c r="F302" s="261" t="s">
        <v>198</v>
      </c>
      <c r="G302" s="370"/>
      <c r="H302" s="372">
        <v>878.4</v>
      </c>
      <c r="I302" s="374"/>
      <c r="J302" s="372">
        <v>878.4</v>
      </c>
      <c r="K302" s="374"/>
      <c r="L302" s="372">
        <v>878.4</v>
      </c>
      <c r="M302" s="374"/>
      <c r="N302" s="376">
        <v>878.4</v>
      </c>
    </row>
    <row r="303" spans="1:14" ht="15">
      <c r="A303" s="140"/>
      <c r="B303" s="217"/>
      <c r="C303" s="260" t="s">
        <v>582</v>
      </c>
      <c r="D303" s="260" t="s">
        <v>413</v>
      </c>
      <c r="E303" s="260" t="s">
        <v>522</v>
      </c>
      <c r="F303" s="261" t="s">
        <v>198</v>
      </c>
      <c r="G303" s="370"/>
      <c r="H303" s="372">
        <v>335.61</v>
      </c>
      <c r="I303" s="374"/>
      <c r="J303" s="372">
        <v>686.32</v>
      </c>
      <c r="K303" s="374"/>
      <c r="L303" s="372">
        <v>972.47</v>
      </c>
      <c r="M303" s="374"/>
      <c r="N303" s="376">
        <v>1235.47</v>
      </c>
    </row>
    <row r="304" spans="1:14" ht="15">
      <c r="A304" s="140"/>
      <c r="B304" s="217"/>
      <c r="C304" s="260" t="s">
        <v>583</v>
      </c>
      <c r="D304" s="260" t="s">
        <v>480</v>
      </c>
      <c r="E304" s="260" t="s">
        <v>532</v>
      </c>
      <c r="F304" s="261" t="s">
        <v>198</v>
      </c>
      <c r="G304" s="370"/>
      <c r="H304" s="372">
        <v>229.12</v>
      </c>
      <c r="I304" s="374"/>
      <c r="J304" s="372">
        <v>229.12</v>
      </c>
      <c r="K304" s="374"/>
      <c r="L304" s="372">
        <v>229.12</v>
      </c>
      <c r="M304" s="374"/>
      <c r="N304" s="376">
        <v>229.12</v>
      </c>
    </row>
    <row r="305" spans="1:14" ht="15">
      <c r="A305" s="140"/>
      <c r="B305" s="217"/>
      <c r="C305" s="260" t="s">
        <v>584</v>
      </c>
      <c r="D305" s="260" t="s">
        <v>480</v>
      </c>
      <c r="E305" s="260" t="s">
        <v>585</v>
      </c>
      <c r="F305" s="261" t="s">
        <v>198</v>
      </c>
      <c r="G305" s="370"/>
      <c r="H305" s="372">
        <v>158.02</v>
      </c>
      <c r="I305" s="374"/>
      <c r="J305" s="372">
        <v>158.02</v>
      </c>
      <c r="K305" s="374"/>
      <c r="L305" s="372">
        <v>158.02</v>
      </c>
      <c r="M305" s="374"/>
      <c r="N305" s="376">
        <v>158.02</v>
      </c>
    </row>
    <row r="306" spans="1:14" ht="15">
      <c r="A306" s="140"/>
      <c r="B306" s="217"/>
      <c r="C306" s="260" t="s">
        <v>586</v>
      </c>
      <c r="D306" s="260" t="s">
        <v>468</v>
      </c>
      <c r="E306" s="260" t="s">
        <v>475</v>
      </c>
      <c r="F306" s="261" t="s">
        <v>198</v>
      </c>
      <c r="G306" s="370"/>
      <c r="H306" s="372">
        <v>443.22</v>
      </c>
      <c r="I306" s="374"/>
      <c r="J306" s="372">
        <v>887.54</v>
      </c>
      <c r="K306" s="374"/>
      <c r="L306" s="372">
        <v>1385.88</v>
      </c>
      <c r="M306" s="374"/>
      <c r="N306" s="376">
        <v>1859.19</v>
      </c>
    </row>
    <row r="307" spans="1:14" ht="15">
      <c r="A307" s="140"/>
      <c r="B307" s="217"/>
      <c r="C307" s="260" t="s">
        <v>587</v>
      </c>
      <c r="D307" s="260" t="s">
        <v>468</v>
      </c>
      <c r="E307" s="260" t="s">
        <v>473</v>
      </c>
      <c r="F307" s="261" t="s">
        <v>191</v>
      </c>
      <c r="G307" s="370"/>
      <c r="H307" s="372">
        <v>5267.18</v>
      </c>
      <c r="I307" s="374"/>
      <c r="J307" s="372">
        <v>9123.85</v>
      </c>
      <c r="K307" s="374"/>
      <c r="L307" s="372">
        <v>9294.1</v>
      </c>
      <c r="M307" s="374"/>
      <c r="N307" s="376">
        <v>10117.11</v>
      </c>
    </row>
    <row r="308" spans="1:14" ht="15">
      <c r="A308" s="140"/>
      <c r="B308" s="217"/>
      <c r="C308" s="260" t="s">
        <v>588</v>
      </c>
      <c r="D308" s="260" t="s">
        <v>468</v>
      </c>
      <c r="E308" s="260" t="s">
        <v>475</v>
      </c>
      <c r="F308" s="261" t="s">
        <v>198</v>
      </c>
      <c r="G308" s="370"/>
      <c r="H308" s="372">
        <v>0</v>
      </c>
      <c r="I308" s="374"/>
      <c r="J308" s="372">
        <v>0</v>
      </c>
      <c r="K308" s="374"/>
      <c r="L308" s="372">
        <v>740.67</v>
      </c>
      <c r="M308" s="374"/>
      <c r="N308" s="376">
        <v>1583.82</v>
      </c>
    </row>
    <row r="309" spans="1:14" ht="15">
      <c r="A309" s="140"/>
      <c r="B309" s="217"/>
      <c r="C309" s="260" t="s">
        <v>589</v>
      </c>
      <c r="D309" s="260" t="s">
        <v>468</v>
      </c>
      <c r="E309" s="260" t="s">
        <v>477</v>
      </c>
      <c r="F309" s="261" t="s">
        <v>198</v>
      </c>
      <c r="G309" s="370"/>
      <c r="H309" s="372">
        <v>0</v>
      </c>
      <c r="I309" s="374"/>
      <c r="J309" s="372">
        <v>53.24</v>
      </c>
      <c r="K309" s="374"/>
      <c r="L309" s="372">
        <v>53.24</v>
      </c>
      <c r="M309" s="374"/>
      <c r="N309" s="376">
        <v>86.47</v>
      </c>
    </row>
    <row r="310" spans="1:14" ht="15">
      <c r="A310" s="140"/>
      <c r="B310" s="217"/>
      <c r="C310" s="260" t="s">
        <v>590</v>
      </c>
      <c r="D310" s="260" t="s">
        <v>480</v>
      </c>
      <c r="E310" s="260" t="s">
        <v>481</v>
      </c>
      <c r="F310" s="261" t="s">
        <v>198</v>
      </c>
      <c r="G310" s="370"/>
      <c r="H310" s="372">
        <v>136.64</v>
      </c>
      <c r="I310" s="374"/>
      <c r="J310" s="372">
        <v>136.64</v>
      </c>
      <c r="K310" s="374"/>
      <c r="L310" s="372">
        <v>136.64</v>
      </c>
      <c r="M310" s="374"/>
      <c r="N310" s="376">
        <v>136.64</v>
      </c>
    </row>
    <row r="311" spans="1:14" ht="15">
      <c r="A311" s="140"/>
      <c r="B311" s="217"/>
      <c r="C311" s="260" t="s">
        <v>591</v>
      </c>
      <c r="D311" s="260" t="s">
        <v>480</v>
      </c>
      <c r="E311" s="260" t="s">
        <v>481</v>
      </c>
      <c r="F311" s="261" t="s">
        <v>198</v>
      </c>
      <c r="G311" s="370"/>
      <c r="H311" s="372">
        <v>0</v>
      </c>
      <c r="I311" s="374"/>
      <c r="J311" s="372">
        <v>8417.54</v>
      </c>
      <c r="K311" s="374"/>
      <c r="L311" s="372">
        <v>12327.35</v>
      </c>
      <c r="M311" s="374"/>
      <c r="N311" s="376">
        <v>12327.35</v>
      </c>
    </row>
    <row r="312" spans="1:14" ht="15">
      <c r="A312" s="140"/>
      <c r="B312" s="217"/>
      <c r="C312" s="260" t="s">
        <v>592</v>
      </c>
      <c r="D312" s="260" t="s">
        <v>558</v>
      </c>
      <c r="E312" s="260" t="s">
        <v>593</v>
      </c>
      <c r="F312" s="261" t="s">
        <v>198</v>
      </c>
      <c r="G312" s="370"/>
      <c r="H312" s="372">
        <v>27743.57</v>
      </c>
      <c r="I312" s="374"/>
      <c r="J312" s="372">
        <v>100754.62</v>
      </c>
      <c r="K312" s="374"/>
      <c r="L312" s="372">
        <v>226592.03</v>
      </c>
      <c r="M312" s="374"/>
      <c r="N312" s="376">
        <v>300310.18</v>
      </c>
    </row>
    <row r="313" spans="1:14" ht="15">
      <c r="A313" s="140"/>
      <c r="B313" s="217"/>
      <c r="C313" s="260" t="s">
        <v>594</v>
      </c>
      <c r="D313" s="260" t="s">
        <v>480</v>
      </c>
      <c r="E313" s="260" t="s">
        <v>585</v>
      </c>
      <c r="F313" s="261" t="s">
        <v>198</v>
      </c>
      <c r="G313" s="370"/>
      <c r="H313" s="372">
        <v>901.76</v>
      </c>
      <c r="I313" s="374"/>
      <c r="J313" s="372">
        <v>1046.33</v>
      </c>
      <c r="K313" s="374"/>
      <c r="L313" s="372">
        <v>1243.97</v>
      </c>
      <c r="M313" s="374"/>
      <c r="N313" s="376">
        <v>1750.58</v>
      </c>
    </row>
    <row r="314" spans="1:14" ht="15">
      <c r="A314" s="140"/>
      <c r="B314" s="217"/>
      <c r="C314" s="260" t="s">
        <v>595</v>
      </c>
      <c r="D314" s="260" t="s">
        <v>480</v>
      </c>
      <c r="E314" s="260" t="s">
        <v>585</v>
      </c>
      <c r="F314" s="261" t="s">
        <v>198</v>
      </c>
      <c r="G314" s="370"/>
      <c r="H314" s="372">
        <v>1092.23</v>
      </c>
      <c r="I314" s="374"/>
      <c r="J314" s="372">
        <v>1092.23</v>
      </c>
      <c r="K314" s="374"/>
      <c r="L314" s="372">
        <v>1092.23</v>
      </c>
      <c r="M314" s="374"/>
      <c r="N314" s="376">
        <v>1092.23</v>
      </c>
    </row>
    <row r="315" spans="1:14" ht="15">
      <c r="A315" s="140"/>
      <c r="B315" s="217"/>
      <c r="C315" s="260" t="s">
        <v>596</v>
      </c>
      <c r="D315" s="260" t="s">
        <v>558</v>
      </c>
      <c r="E315" s="260" t="s">
        <v>597</v>
      </c>
      <c r="F315" s="261" t="s">
        <v>191</v>
      </c>
      <c r="G315" s="370"/>
      <c r="H315" s="372">
        <v>0</v>
      </c>
      <c r="I315" s="374"/>
      <c r="J315" s="372">
        <v>2406.23</v>
      </c>
      <c r="K315" s="374"/>
      <c r="L315" s="372">
        <v>2406.23</v>
      </c>
      <c r="M315" s="374"/>
      <c r="N315" s="376">
        <v>2406.23</v>
      </c>
    </row>
    <row r="316" spans="1:14" ht="15">
      <c r="A316" s="140"/>
      <c r="B316" s="217"/>
      <c r="C316" s="260" t="s">
        <v>598</v>
      </c>
      <c r="D316" s="260" t="s">
        <v>480</v>
      </c>
      <c r="E316" s="260" t="s">
        <v>481</v>
      </c>
      <c r="F316" s="261" t="s">
        <v>198</v>
      </c>
      <c r="G316" s="370"/>
      <c r="H316" s="372">
        <v>5813.79</v>
      </c>
      <c r="I316" s="374"/>
      <c r="J316" s="372">
        <v>5813.79</v>
      </c>
      <c r="K316" s="374"/>
      <c r="L316" s="372">
        <v>6448.19</v>
      </c>
      <c r="M316" s="374"/>
      <c r="N316" s="376">
        <v>6762.19</v>
      </c>
    </row>
    <row r="317" spans="1:14" ht="15">
      <c r="A317" s="140"/>
      <c r="B317" s="217"/>
      <c r="C317" s="260" t="s">
        <v>599</v>
      </c>
      <c r="D317" s="260" t="s">
        <v>468</v>
      </c>
      <c r="E317" s="260" t="s">
        <v>475</v>
      </c>
      <c r="F317" s="261" t="s">
        <v>198</v>
      </c>
      <c r="G317" s="370"/>
      <c r="H317" s="372">
        <v>513.89</v>
      </c>
      <c r="I317" s="374"/>
      <c r="J317" s="372">
        <v>932.52</v>
      </c>
      <c r="K317" s="374"/>
      <c r="L317" s="372">
        <v>1300.56</v>
      </c>
      <c r="M317" s="374"/>
      <c r="N317" s="376">
        <v>1825.87</v>
      </c>
    </row>
    <row r="318" spans="1:14" ht="15">
      <c r="A318" s="140"/>
      <c r="B318" s="217"/>
      <c r="C318" s="260" t="s">
        <v>600</v>
      </c>
      <c r="D318" s="260" t="s">
        <v>468</v>
      </c>
      <c r="E318" s="260" t="s">
        <v>477</v>
      </c>
      <c r="F318" s="261" t="s">
        <v>198</v>
      </c>
      <c r="G318" s="370"/>
      <c r="H318" s="372">
        <v>0</v>
      </c>
      <c r="I318" s="374"/>
      <c r="J318" s="372">
        <v>44.79</v>
      </c>
      <c r="K318" s="374"/>
      <c r="L318" s="372">
        <v>44.79</v>
      </c>
      <c r="M318" s="374"/>
      <c r="N318" s="376">
        <v>95.57</v>
      </c>
    </row>
    <row r="319" spans="1:14" ht="15">
      <c r="A319" s="140"/>
      <c r="B319" s="217"/>
      <c r="C319" s="260" t="s">
        <v>601</v>
      </c>
      <c r="D319" s="260" t="s">
        <v>468</v>
      </c>
      <c r="E319" s="260" t="s">
        <v>475</v>
      </c>
      <c r="F319" s="261" t="s">
        <v>198</v>
      </c>
      <c r="G319" s="370"/>
      <c r="H319" s="372">
        <v>29491.64</v>
      </c>
      <c r="I319" s="374"/>
      <c r="J319" s="372">
        <v>53245.9</v>
      </c>
      <c r="K319" s="374"/>
      <c r="L319" s="372">
        <v>71691.97</v>
      </c>
      <c r="M319" s="374"/>
      <c r="N319" s="376">
        <v>104963.62</v>
      </c>
    </row>
    <row r="320" spans="1:14" ht="15">
      <c r="A320" s="140"/>
      <c r="B320" s="217"/>
      <c r="C320" s="260" t="s">
        <v>602</v>
      </c>
      <c r="D320" s="260" t="s">
        <v>480</v>
      </c>
      <c r="E320" s="260" t="s">
        <v>529</v>
      </c>
      <c r="F320" s="261" t="s">
        <v>198</v>
      </c>
      <c r="G320" s="370"/>
      <c r="H320" s="372">
        <v>2902.69</v>
      </c>
      <c r="I320" s="374"/>
      <c r="J320" s="372">
        <v>2902.69</v>
      </c>
      <c r="K320" s="374"/>
      <c r="L320" s="372">
        <v>19616.69</v>
      </c>
      <c r="M320" s="374"/>
      <c r="N320" s="376">
        <v>26669.44</v>
      </c>
    </row>
    <row r="321" spans="1:14" ht="15">
      <c r="A321" s="140"/>
      <c r="B321" s="217"/>
      <c r="C321" s="260" t="s">
        <v>603</v>
      </c>
      <c r="D321" s="260" t="s">
        <v>468</v>
      </c>
      <c r="E321" s="260" t="s">
        <v>475</v>
      </c>
      <c r="F321" s="261" t="s">
        <v>198</v>
      </c>
      <c r="G321" s="370"/>
      <c r="H321" s="372">
        <v>41.39</v>
      </c>
      <c r="I321" s="374"/>
      <c r="J321" s="372">
        <v>79.77</v>
      </c>
      <c r="K321" s="374"/>
      <c r="L321" s="372">
        <v>117.27</v>
      </c>
      <c r="M321" s="374"/>
      <c r="N321" s="376">
        <v>173.63</v>
      </c>
    </row>
    <row r="322" spans="1:14" ht="15">
      <c r="A322" s="140"/>
      <c r="B322" s="217"/>
      <c r="C322" s="260" t="s">
        <v>604</v>
      </c>
      <c r="D322" s="260" t="s">
        <v>468</v>
      </c>
      <c r="E322" s="260" t="s">
        <v>475</v>
      </c>
      <c r="F322" s="261" t="s">
        <v>198</v>
      </c>
      <c r="G322" s="370"/>
      <c r="H322" s="372">
        <v>352.16</v>
      </c>
      <c r="I322" s="374"/>
      <c r="J322" s="372">
        <v>659.22</v>
      </c>
      <c r="K322" s="374"/>
      <c r="L322" s="372">
        <v>957.12</v>
      </c>
      <c r="M322" s="374"/>
      <c r="N322" s="376">
        <v>1255.28</v>
      </c>
    </row>
    <row r="323" spans="1:14" ht="15">
      <c r="A323" s="140"/>
      <c r="B323" s="217"/>
      <c r="C323" s="260" t="s">
        <v>605</v>
      </c>
      <c r="D323" s="260" t="s">
        <v>413</v>
      </c>
      <c r="E323" s="260" t="s">
        <v>522</v>
      </c>
      <c r="F323" s="261" t="s">
        <v>198</v>
      </c>
      <c r="G323" s="370"/>
      <c r="H323" s="372">
        <v>43.72</v>
      </c>
      <c r="I323" s="374"/>
      <c r="J323" s="372">
        <v>67.51</v>
      </c>
      <c r="K323" s="374"/>
      <c r="L323" s="372">
        <v>105.77</v>
      </c>
      <c r="M323" s="374"/>
      <c r="N323" s="376">
        <v>149.35</v>
      </c>
    </row>
    <row r="324" spans="1:14" ht="15">
      <c r="A324" s="140"/>
      <c r="B324" s="217"/>
      <c r="C324" s="260" t="s">
        <v>606</v>
      </c>
      <c r="D324" s="260" t="s">
        <v>421</v>
      </c>
      <c r="E324" s="260" t="s">
        <v>422</v>
      </c>
      <c r="F324" s="261" t="s">
        <v>198</v>
      </c>
      <c r="G324" s="370"/>
      <c r="H324" s="372">
        <v>800</v>
      </c>
      <c r="I324" s="374"/>
      <c r="J324" s="372">
        <v>800</v>
      </c>
      <c r="K324" s="374"/>
      <c r="L324" s="372">
        <v>800</v>
      </c>
      <c r="M324" s="374"/>
      <c r="N324" s="376">
        <v>800</v>
      </c>
    </row>
    <row r="325" spans="1:14" ht="15">
      <c r="A325" s="140"/>
      <c r="B325" s="217"/>
      <c r="C325" s="260" t="s">
        <v>607</v>
      </c>
      <c r="D325" s="260" t="s">
        <v>421</v>
      </c>
      <c r="E325" s="260" t="s">
        <v>422</v>
      </c>
      <c r="F325" s="261" t="s">
        <v>191</v>
      </c>
      <c r="G325" s="370"/>
      <c r="H325" s="372">
        <v>0</v>
      </c>
      <c r="I325" s="374"/>
      <c r="J325" s="372">
        <v>0</v>
      </c>
      <c r="K325" s="374"/>
      <c r="L325" s="372">
        <v>4070</v>
      </c>
      <c r="M325" s="374"/>
      <c r="N325" s="376">
        <v>5620</v>
      </c>
    </row>
    <row r="326" spans="1:14" ht="15">
      <c r="A326" s="140"/>
      <c r="B326" s="217"/>
      <c r="C326" s="260" t="s">
        <v>608</v>
      </c>
      <c r="D326" s="260" t="s">
        <v>413</v>
      </c>
      <c r="E326" s="260" t="s">
        <v>414</v>
      </c>
      <c r="F326" s="261" t="s">
        <v>198</v>
      </c>
      <c r="G326" s="370"/>
      <c r="H326" s="372">
        <v>0</v>
      </c>
      <c r="I326" s="374"/>
      <c r="J326" s="372">
        <v>0</v>
      </c>
      <c r="K326" s="374"/>
      <c r="L326" s="372">
        <v>0</v>
      </c>
      <c r="M326" s="374"/>
      <c r="N326" s="376">
        <v>1928.3</v>
      </c>
    </row>
    <row r="327" spans="1:14" ht="15">
      <c r="A327" s="140"/>
      <c r="B327" s="217"/>
      <c r="C327" s="260" t="s">
        <v>609</v>
      </c>
      <c r="D327" s="260" t="s">
        <v>421</v>
      </c>
      <c r="E327" s="260" t="s">
        <v>422</v>
      </c>
      <c r="F327" s="261" t="s">
        <v>198</v>
      </c>
      <c r="G327" s="370"/>
      <c r="H327" s="372">
        <v>2445.9</v>
      </c>
      <c r="I327" s="374"/>
      <c r="J327" s="372">
        <v>3445.9</v>
      </c>
      <c r="K327" s="374"/>
      <c r="L327" s="372">
        <v>3445.9</v>
      </c>
      <c r="M327" s="374"/>
      <c r="N327" s="376">
        <v>5495.62</v>
      </c>
    </row>
    <row r="328" spans="1:14" ht="15">
      <c r="A328" s="140"/>
      <c r="B328" s="217"/>
      <c r="C328" s="260" t="s">
        <v>610</v>
      </c>
      <c r="D328" s="260" t="s">
        <v>468</v>
      </c>
      <c r="E328" s="260" t="s">
        <v>475</v>
      </c>
      <c r="F328" s="261" t="s">
        <v>198</v>
      </c>
      <c r="G328" s="370"/>
      <c r="H328" s="372">
        <v>529.65</v>
      </c>
      <c r="I328" s="374"/>
      <c r="J328" s="372">
        <v>672.62</v>
      </c>
      <c r="K328" s="374"/>
      <c r="L328" s="372">
        <v>773.55</v>
      </c>
      <c r="M328" s="374"/>
      <c r="N328" s="376">
        <v>905.65</v>
      </c>
    </row>
    <row r="329" spans="1:14" ht="15">
      <c r="A329" s="140"/>
      <c r="B329" s="217"/>
      <c r="C329" s="260" t="s">
        <v>611</v>
      </c>
      <c r="D329" s="260" t="s">
        <v>468</v>
      </c>
      <c r="E329" s="260" t="s">
        <v>477</v>
      </c>
      <c r="F329" s="261" t="s">
        <v>198</v>
      </c>
      <c r="G329" s="370"/>
      <c r="H329" s="372">
        <v>70.35</v>
      </c>
      <c r="I329" s="374"/>
      <c r="J329" s="372">
        <v>70.35</v>
      </c>
      <c r="K329" s="374"/>
      <c r="L329" s="372">
        <v>135.2</v>
      </c>
      <c r="M329" s="374"/>
      <c r="N329" s="376">
        <v>200.05</v>
      </c>
    </row>
    <row r="330" spans="1:14" ht="15">
      <c r="A330" s="140"/>
      <c r="B330" s="217"/>
      <c r="C330" s="260" t="s">
        <v>612</v>
      </c>
      <c r="D330" s="260" t="s">
        <v>480</v>
      </c>
      <c r="E330" s="260" t="s">
        <v>481</v>
      </c>
      <c r="F330" s="261" t="s">
        <v>198</v>
      </c>
      <c r="G330" s="370"/>
      <c r="H330" s="372">
        <v>390</v>
      </c>
      <c r="I330" s="374"/>
      <c r="J330" s="372">
        <v>390</v>
      </c>
      <c r="K330" s="374"/>
      <c r="L330" s="372">
        <v>390</v>
      </c>
      <c r="M330" s="374"/>
      <c r="N330" s="376">
        <v>390</v>
      </c>
    </row>
    <row r="331" spans="1:14" ht="15">
      <c r="A331" s="140"/>
      <c r="B331" s="217"/>
      <c r="C331" s="220" t="s">
        <v>613</v>
      </c>
      <c r="D331" s="220" t="s">
        <v>433</v>
      </c>
      <c r="E331" s="220" t="s">
        <v>434</v>
      </c>
      <c r="F331" s="226" t="s">
        <v>198</v>
      </c>
      <c r="G331" s="349"/>
      <c r="H331" s="355">
        <v>0</v>
      </c>
      <c r="I331" s="353"/>
      <c r="J331" s="355">
        <v>0</v>
      </c>
      <c r="K331" s="353"/>
      <c r="L331" s="355">
        <v>1037</v>
      </c>
      <c r="M331" s="353"/>
      <c r="N331" s="361">
        <v>2074</v>
      </c>
    </row>
    <row r="332" spans="1:14" ht="15">
      <c r="A332" s="140" t="s">
        <v>69</v>
      </c>
      <c r="B332" s="137" t="s">
        <v>14</v>
      </c>
      <c r="C332" s="222"/>
      <c r="D332" s="222"/>
      <c r="E332" s="222"/>
      <c r="F332" s="346"/>
      <c r="G332" s="70">
        <v>68056.17</v>
      </c>
      <c r="H332" s="72">
        <f>SUM(H333:H359)</f>
        <v>75664.35</v>
      </c>
      <c r="I332" s="72">
        <v>116303.02</v>
      </c>
      <c r="J332" s="72">
        <f>SUM(J333:J359)</f>
        <v>178882.99</v>
      </c>
      <c r="K332" s="72">
        <v>165813.37</v>
      </c>
      <c r="L332" s="72">
        <f>SUM(L333:L359)</f>
        <v>242445.12</v>
      </c>
      <c r="M332" s="72">
        <v>181155.77</v>
      </c>
      <c r="N332" s="74">
        <f>SUM(N333:N359)</f>
        <v>336231.65</v>
      </c>
    </row>
    <row r="333" spans="1:14" ht="15">
      <c r="A333" s="140"/>
      <c r="B333" s="217"/>
      <c r="C333" s="247" t="s">
        <v>614</v>
      </c>
      <c r="D333" s="247" t="s">
        <v>615</v>
      </c>
      <c r="E333" s="247" t="s">
        <v>616</v>
      </c>
      <c r="F333" s="249" t="s">
        <v>198</v>
      </c>
      <c r="G333" s="309"/>
      <c r="H333" s="322">
        <v>1695.79</v>
      </c>
      <c r="I333" s="312"/>
      <c r="J333" s="322">
        <v>3559.48</v>
      </c>
      <c r="K333" s="312"/>
      <c r="L333" s="322">
        <v>3559.48</v>
      </c>
      <c r="M333" s="312"/>
      <c r="N333" s="325">
        <v>7572.29</v>
      </c>
    </row>
    <row r="334" spans="1:14" ht="15">
      <c r="A334" s="140"/>
      <c r="B334" s="217"/>
      <c r="C334" s="260" t="s">
        <v>617</v>
      </c>
      <c r="D334" s="260" t="s">
        <v>618</v>
      </c>
      <c r="E334" s="260" t="s">
        <v>619</v>
      </c>
      <c r="F334" s="261" t="s">
        <v>191</v>
      </c>
      <c r="G334" s="327"/>
      <c r="H334" s="329">
        <v>0</v>
      </c>
      <c r="I334" s="331"/>
      <c r="J334" s="329">
        <v>9357.26</v>
      </c>
      <c r="K334" s="331"/>
      <c r="L334" s="329">
        <v>9357.26</v>
      </c>
      <c r="M334" s="331"/>
      <c r="N334" s="333">
        <v>11324.75</v>
      </c>
    </row>
    <row r="335" spans="1:14" ht="15">
      <c r="A335" s="140"/>
      <c r="B335" s="217"/>
      <c r="C335" s="260" t="s">
        <v>620</v>
      </c>
      <c r="D335" s="260" t="s">
        <v>615</v>
      </c>
      <c r="E335" s="260" t="s">
        <v>621</v>
      </c>
      <c r="F335" s="261" t="s">
        <v>191</v>
      </c>
      <c r="G335" s="327"/>
      <c r="H335" s="329">
        <v>0</v>
      </c>
      <c r="I335" s="331"/>
      <c r="J335" s="329">
        <v>0</v>
      </c>
      <c r="K335" s="331"/>
      <c r="L335" s="329">
        <v>0</v>
      </c>
      <c r="M335" s="331"/>
      <c r="N335" s="333">
        <v>3677.2</v>
      </c>
    </row>
    <row r="336" spans="1:14" ht="15">
      <c r="A336" s="140"/>
      <c r="B336" s="217"/>
      <c r="C336" s="260" t="s">
        <v>622</v>
      </c>
      <c r="D336" s="260" t="s">
        <v>615</v>
      </c>
      <c r="E336" s="260" t="s">
        <v>621</v>
      </c>
      <c r="F336" s="261" t="s">
        <v>191</v>
      </c>
      <c r="G336" s="327"/>
      <c r="H336" s="329">
        <v>0</v>
      </c>
      <c r="I336" s="331"/>
      <c r="J336" s="329">
        <v>0</v>
      </c>
      <c r="K336" s="331"/>
      <c r="L336" s="329">
        <v>0</v>
      </c>
      <c r="M336" s="331"/>
      <c r="N336" s="333">
        <v>8521.57</v>
      </c>
    </row>
    <row r="337" spans="1:14" ht="15">
      <c r="A337" s="140"/>
      <c r="B337" s="217"/>
      <c r="C337" s="260" t="s">
        <v>623</v>
      </c>
      <c r="D337" s="260" t="s">
        <v>618</v>
      </c>
      <c r="E337" s="260" t="s">
        <v>624</v>
      </c>
      <c r="F337" s="261" t="s">
        <v>198</v>
      </c>
      <c r="G337" s="327"/>
      <c r="H337" s="329">
        <v>1623.49</v>
      </c>
      <c r="I337" s="331"/>
      <c r="J337" s="329">
        <v>1623.49</v>
      </c>
      <c r="K337" s="331"/>
      <c r="L337" s="329">
        <v>1623.49</v>
      </c>
      <c r="M337" s="331"/>
      <c r="N337" s="333">
        <v>1977.97</v>
      </c>
    </row>
    <row r="338" spans="1:14" ht="15">
      <c r="A338" s="140"/>
      <c r="B338" s="217"/>
      <c r="C338" s="260" t="s">
        <v>625</v>
      </c>
      <c r="D338" s="260" t="s">
        <v>618</v>
      </c>
      <c r="E338" s="260" t="s">
        <v>624</v>
      </c>
      <c r="F338" s="261" t="s">
        <v>198</v>
      </c>
      <c r="G338" s="327"/>
      <c r="H338" s="329">
        <v>0</v>
      </c>
      <c r="I338" s="331"/>
      <c r="J338" s="329">
        <v>0</v>
      </c>
      <c r="K338" s="331"/>
      <c r="L338" s="329">
        <v>1411.01</v>
      </c>
      <c r="M338" s="331"/>
      <c r="N338" s="333">
        <v>1411.01</v>
      </c>
    </row>
    <row r="339" spans="1:14" ht="15">
      <c r="A339" s="140"/>
      <c r="B339" s="217"/>
      <c r="C339" s="260" t="s">
        <v>626</v>
      </c>
      <c r="D339" s="260" t="s">
        <v>618</v>
      </c>
      <c r="E339" s="260" t="s">
        <v>627</v>
      </c>
      <c r="F339" s="261" t="s">
        <v>191</v>
      </c>
      <c r="G339" s="327"/>
      <c r="H339" s="329">
        <v>0</v>
      </c>
      <c r="I339" s="331"/>
      <c r="J339" s="329">
        <v>0</v>
      </c>
      <c r="K339" s="331"/>
      <c r="L339" s="329">
        <v>11701.18</v>
      </c>
      <c r="M339" s="331"/>
      <c r="N339" s="333">
        <v>11701.18</v>
      </c>
    </row>
    <row r="340" spans="1:14" ht="15">
      <c r="A340" s="140"/>
      <c r="B340" s="217"/>
      <c r="C340" s="260" t="s">
        <v>628</v>
      </c>
      <c r="D340" s="260" t="s">
        <v>615</v>
      </c>
      <c r="E340" s="260" t="s">
        <v>629</v>
      </c>
      <c r="F340" s="261" t="s">
        <v>198</v>
      </c>
      <c r="G340" s="327"/>
      <c r="H340" s="329">
        <v>0</v>
      </c>
      <c r="I340" s="331"/>
      <c r="J340" s="329">
        <v>0</v>
      </c>
      <c r="K340" s="331"/>
      <c r="L340" s="329">
        <v>4500</v>
      </c>
      <c r="M340" s="331"/>
      <c r="N340" s="333">
        <v>4500</v>
      </c>
    </row>
    <row r="341" spans="1:14" ht="15">
      <c r="A341" s="140"/>
      <c r="B341" s="217"/>
      <c r="C341" s="260" t="s">
        <v>630</v>
      </c>
      <c r="D341" s="260" t="s">
        <v>615</v>
      </c>
      <c r="E341" s="260" t="s">
        <v>629</v>
      </c>
      <c r="F341" s="261" t="s">
        <v>191</v>
      </c>
      <c r="G341" s="327"/>
      <c r="H341" s="329">
        <v>0</v>
      </c>
      <c r="I341" s="331"/>
      <c r="J341" s="329">
        <v>0</v>
      </c>
      <c r="K341" s="331"/>
      <c r="L341" s="329">
        <v>0</v>
      </c>
      <c r="M341" s="331"/>
      <c r="N341" s="333">
        <v>3000</v>
      </c>
    </row>
    <row r="342" spans="1:14" ht="15">
      <c r="A342" s="140"/>
      <c r="B342" s="217"/>
      <c r="C342" s="260" t="s">
        <v>631</v>
      </c>
      <c r="D342" s="260" t="s">
        <v>618</v>
      </c>
      <c r="E342" s="260" t="s">
        <v>624</v>
      </c>
      <c r="F342" s="261" t="s">
        <v>198</v>
      </c>
      <c r="G342" s="327"/>
      <c r="H342" s="329">
        <v>2201.87</v>
      </c>
      <c r="I342" s="331"/>
      <c r="J342" s="329">
        <v>2201.87</v>
      </c>
      <c r="K342" s="331"/>
      <c r="L342" s="329">
        <v>2201.87</v>
      </c>
      <c r="M342" s="331"/>
      <c r="N342" s="333">
        <v>2201.87</v>
      </c>
    </row>
    <row r="343" spans="1:14" ht="15">
      <c r="A343" s="140"/>
      <c r="B343" s="217"/>
      <c r="C343" s="260" t="s">
        <v>632</v>
      </c>
      <c r="D343" s="260" t="s">
        <v>618</v>
      </c>
      <c r="E343" s="260" t="s">
        <v>624</v>
      </c>
      <c r="F343" s="261" t="s">
        <v>191</v>
      </c>
      <c r="G343" s="327"/>
      <c r="H343" s="329">
        <v>0</v>
      </c>
      <c r="I343" s="331"/>
      <c r="J343" s="329">
        <v>0</v>
      </c>
      <c r="K343" s="331"/>
      <c r="L343" s="329">
        <v>900</v>
      </c>
      <c r="M343" s="331"/>
      <c r="N343" s="333">
        <v>900</v>
      </c>
    </row>
    <row r="344" spans="1:14" ht="15">
      <c r="A344" s="140"/>
      <c r="B344" s="217"/>
      <c r="C344" s="260" t="s">
        <v>633</v>
      </c>
      <c r="D344" s="260" t="s">
        <v>634</v>
      </c>
      <c r="E344" s="260" t="s">
        <v>635</v>
      </c>
      <c r="F344" s="261" t="s">
        <v>198</v>
      </c>
      <c r="G344" s="327"/>
      <c r="H344" s="329">
        <v>0</v>
      </c>
      <c r="I344" s="331"/>
      <c r="J344" s="329">
        <v>5900</v>
      </c>
      <c r="K344" s="331"/>
      <c r="L344" s="329">
        <v>5900</v>
      </c>
      <c r="M344" s="331"/>
      <c r="N344" s="333">
        <v>6900</v>
      </c>
    </row>
    <row r="345" spans="1:14" ht="15">
      <c r="A345" s="140"/>
      <c r="B345" s="217"/>
      <c r="C345" s="260" t="s">
        <v>636</v>
      </c>
      <c r="D345" s="260" t="s">
        <v>618</v>
      </c>
      <c r="E345" s="260" t="s">
        <v>619</v>
      </c>
      <c r="F345" s="261" t="s">
        <v>191</v>
      </c>
      <c r="G345" s="327"/>
      <c r="H345" s="329">
        <v>0</v>
      </c>
      <c r="I345" s="331"/>
      <c r="J345" s="329">
        <v>17728.32</v>
      </c>
      <c r="K345" s="331"/>
      <c r="L345" s="329">
        <v>17728.32</v>
      </c>
      <c r="M345" s="331"/>
      <c r="N345" s="333">
        <v>17728.32</v>
      </c>
    </row>
    <row r="346" spans="1:14" ht="15">
      <c r="A346" s="140"/>
      <c r="B346" s="217"/>
      <c r="C346" s="260" t="s">
        <v>637</v>
      </c>
      <c r="D346" s="260" t="s">
        <v>618</v>
      </c>
      <c r="E346" s="260" t="s">
        <v>624</v>
      </c>
      <c r="F346" s="261" t="s">
        <v>191</v>
      </c>
      <c r="G346" s="327"/>
      <c r="H346" s="329">
        <v>0</v>
      </c>
      <c r="I346" s="331"/>
      <c r="J346" s="329">
        <v>0</v>
      </c>
      <c r="K346" s="331"/>
      <c r="L346" s="329">
        <v>597.74</v>
      </c>
      <c r="M346" s="331"/>
      <c r="N346" s="333">
        <v>597.74</v>
      </c>
    </row>
    <row r="347" spans="1:14" ht="15">
      <c r="A347" s="140"/>
      <c r="B347" s="217"/>
      <c r="C347" s="260" t="s">
        <v>638</v>
      </c>
      <c r="D347" s="260" t="s">
        <v>618</v>
      </c>
      <c r="E347" s="260" t="s">
        <v>624</v>
      </c>
      <c r="F347" s="261" t="s">
        <v>191</v>
      </c>
      <c r="G347" s="327"/>
      <c r="H347" s="329">
        <v>0</v>
      </c>
      <c r="I347" s="331"/>
      <c r="J347" s="329">
        <v>2430.37</v>
      </c>
      <c r="K347" s="331"/>
      <c r="L347" s="329">
        <v>2430.37</v>
      </c>
      <c r="M347" s="331"/>
      <c r="N347" s="333">
        <v>2430.37</v>
      </c>
    </row>
    <row r="348" spans="1:14" ht="15">
      <c r="A348" s="140"/>
      <c r="B348" s="217"/>
      <c r="C348" s="260" t="s">
        <v>639</v>
      </c>
      <c r="D348" s="260" t="s">
        <v>618</v>
      </c>
      <c r="E348" s="260" t="s">
        <v>624</v>
      </c>
      <c r="F348" s="261" t="s">
        <v>198</v>
      </c>
      <c r="G348" s="327"/>
      <c r="H348" s="329">
        <v>6627.1</v>
      </c>
      <c r="I348" s="331"/>
      <c r="J348" s="329">
        <v>14430.84</v>
      </c>
      <c r="K348" s="331"/>
      <c r="L348" s="329">
        <v>20228.24</v>
      </c>
      <c r="M348" s="331"/>
      <c r="N348" s="333">
        <v>20228.24</v>
      </c>
    </row>
    <row r="349" spans="1:14" ht="15">
      <c r="A349" s="140"/>
      <c r="B349" s="217"/>
      <c r="C349" s="260" t="s">
        <v>640</v>
      </c>
      <c r="D349" s="260" t="s">
        <v>615</v>
      </c>
      <c r="E349" s="260" t="s">
        <v>616</v>
      </c>
      <c r="F349" s="261" t="s">
        <v>198</v>
      </c>
      <c r="G349" s="327"/>
      <c r="H349" s="329">
        <v>0</v>
      </c>
      <c r="I349" s="331"/>
      <c r="J349" s="329">
        <v>0</v>
      </c>
      <c r="K349" s="331"/>
      <c r="L349" s="329">
        <v>0</v>
      </c>
      <c r="M349" s="331"/>
      <c r="N349" s="333">
        <v>22230.94</v>
      </c>
    </row>
    <row r="350" spans="1:14" ht="15">
      <c r="A350" s="140"/>
      <c r="B350" s="217"/>
      <c r="C350" s="260" t="s">
        <v>641</v>
      </c>
      <c r="D350" s="260" t="s">
        <v>615</v>
      </c>
      <c r="E350" s="260" t="s">
        <v>629</v>
      </c>
      <c r="F350" s="261" t="s">
        <v>191</v>
      </c>
      <c r="G350" s="327"/>
      <c r="H350" s="329">
        <v>750</v>
      </c>
      <c r="I350" s="331"/>
      <c r="J350" s="329">
        <v>750</v>
      </c>
      <c r="K350" s="331"/>
      <c r="L350" s="329">
        <v>750</v>
      </c>
      <c r="M350" s="331"/>
      <c r="N350" s="333">
        <v>1500</v>
      </c>
    </row>
    <row r="351" spans="1:14" ht="15">
      <c r="A351" s="140"/>
      <c r="B351" s="217"/>
      <c r="C351" s="260" t="s">
        <v>642</v>
      </c>
      <c r="D351" s="260" t="s">
        <v>618</v>
      </c>
      <c r="E351" s="260" t="s">
        <v>643</v>
      </c>
      <c r="F351" s="261" t="s">
        <v>198</v>
      </c>
      <c r="G351" s="327"/>
      <c r="H351" s="329">
        <v>97.6</v>
      </c>
      <c r="I351" s="331"/>
      <c r="J351" s="329">
        <v>97.6</v>
      </c>
      <c r="K351" s="331"/>
      <c r="L351" s="329">
        <v>97.6</v>
      </c>
      <c r="M351" s="331"/>
      <c r="N351" s="333">
        <v>97.6</v>
      </c>
    </row>
    <row r="352" spans="1:14" ht="15">
      <c r="A352" s="140"/>
      <c r="B352" s="217"/>
      <c r="C352" s="260" t="s">
        <v>644</v>
      </c>
      <c r="D352" s="260" t="s">
        <v>618</v>
      </c>
      <c r="E352" s="260" t="s">
        <v>645</v>
      </c>
      <c r="F352" s="261" t="s">
        <v>198</v>
      </c>
      <c r="G352" s="327"/>
      <c r="H352" s="329">
        <v>2905</v>
      </c>
      <c r="I352" s="331"/>
      <c r="J352" s="329">
        <v>2905</v>
      </c>
      <c r="K352" s="331"/>
      <c r="L352" s="329">
        <v>2905</v>
      </c>
      <c r="M352" s="331"/>
      <c r="N352" s="333">
        <v>13071.98</v>
      </c>
    </row>
    <row r="353" spans="1:14" ht="15">
      <c r="A353" s="140"/>
      <c r="B353" s="217"/>
      <c r="C353" s="260" t="s">
        <v>646</v>
      </c>
      <c r="D353" s="260" t="s">
        <v>618</v>
      </c>
      <c r="E353" s="260" t="s">
        <v>619</v>
      </c>
      <c r="F353" s="261" t="s">
        <v>191</v>
      </c>
      <c r="G353" s="327"/>
      <c r="H353" s="329">
        <v>48318.5</v>
      </c>
      <c r="I353" s="331"/>
      <c r="J353" s="329">
        <v>48318.5</v>
      </c>
      <c r="K353" s="331"/>
      <c r="L353" s="329">
        <v>86973.3</v>
      </c>
      <c r="M353" s="331"/>
      <c r="N353" s="333">
        <v>96637</v>
      </c>
    </row>
    <row r="354" spans="1:14" ht="15">
      <c r="A354" s="140"/>
      <c r="B354" s="217"/>
      <c r="C354" s="260" t="s">
        <v>647</v>
      </c>
      <c r="D354" s="260" t="s">
        <v>618</v>
      </c>
      <c r="E354" s="260" t="s">
        <v>619</v>
      </c>
      <c r="F354" s="261" t="s">
        <v>198</v>
      </c>
      <c r="G354" s="327"/>
      <c r="H354" s="329">
        <v>0</v>
      </c>
      <c r="I354" s="331"/>
      <c r="J354" s="329">
        <v>57735.26</v>
      </c>
      <c r="K354" s="331"/>
      <c r="L354" s="329">
        <v>57735.26</v>
      </c>
      <c r="M354" s="331"/>
      <c r="N354" s="333">
        <v>71677.58</v>
      </c>
    </row>
    <row r="355" spans="1:14" ht="15">
      <c r="A355" s="140"/>
      <c r="B355" s="217"/>
      <c r="C355" s="260" t="s">
        <v>648</v>
      </c>
      <c r="D355" s="260" t="s">
        <v>649</v>
      </c>
      <c r="E355" s="260" t="s">
        <v>650</v>
      </c>
      <c r="F355" s="261" t="s">
        <v>198</v>
      </c>
      <c r="G355" s="327"/>
      <c r="H355" s="329">
        <v>0</v>
      </c>
      <c r="I355" s="331"/>
      <c r="J355" s="329">
        <v>0</v>
      </c>
      <c r="K355" s="331"/>
      <c r="L355" s="329">
        <v>0</v>
      </c>
      <c r="M355" s="331"/>
      <c r="N355" s="333">
        <v>1562.18</v>
      </c>
    </row>
    <row r="356" spans="1:14" ht="15">
      <c r="A356" s="140"/>
      <c r="B356" s="217"/>
      <c r="C356" s="260" t="s">
        <v>651</v>
      </c>
      <c r="D356" s="260" t="s">
        <v>649</v>
      </c>
      <c r="E356" s="260" t="s">
        <v>650</v>
      </c>
      <c r="F356" s="261" t="s">
        <v>198</v>
      </c>
      <c r="G356" s="327"/>
      <c r="H356" s="329">
        <v>5545</v>
      </c>
      <c r="I356" s="331"/>
      <c r="J356" s="329">
        <v>5545</v>
      </c>
      <c r="K356" s="331"/>
      <c r="L356" s="329">
        <v>5545</v>
      </c>
      <c r="M356" s="331"/>
      <c r="N356" s="333">
        <v>12481.86</v>
      </c>
    </row>
    <row r="357" spans="1:14" ht="15">
      <c r="A357" s="140"/>
      <c r="B357" s="217"/>
      <c r="C357" s="260" t="s">
        <v>652</v>
      </c>
      <c r="D357" s="260" t="s">
        <v>649</v>
      </c>
      <c r="E357" s="260" t="s">
        <v>650</v>
      </c>
      <c r="F357" s="261" t="s">
        <v>191</v>
      </c>
      <c r="G357" s="327"/>
      <c r="H357" s="329">
        <v>0</v>
      </c>
      <c r="I357" s="331"/>
      <c r="J357" s="329">
        <v>400</v>
      </c>
      <c r="K357" s="331"/>
      <c r="L357" s="329">
        <v>400</v>
      </c>
      <c r="M357" s="331"/>
      <c r="N357" s="333">
        <v>400</v>
      </c>
    </row>
    <row r="358" spans="1:14" ht="15">
      <c r="A358" s="140"/>
      <c r="B358" s="217"/>
      <c r="C358" s="260" t="s">
        <v>653</v>
      </c>
      <c r="D358" s="260" t="s">
        <v>649</v>
      </c>
      <c r="E358" s="260" t="s">
        <v>650</v>
      </c>
      <c r="F358" s="261" t="s">
        <v>198</v>
      </c>
      <c r="G358" s="327"/>
      <c r="H358" s="329">
        <v>2000</v>
      </c>
      <c r="I358" s="331"/>
      <c r="J358" s="329">
        <v>2000</v>
      </c>
      <c r="K358" s="331"/>
      <c r="L358" s="329">
        <v>2000</v>
      </c>
      <c r="M358" s="331"/>
      <c r="N358" s="333">
        <v>2000</v>
      </c>
    </row>
    <row r="359" spans="1:14" ht="15">
      <c r="A359" s="140"/>
      <c r="B359" s="217"/>
      <c r="C359" s="220" t="s">
        <v>654</v>
      </c>
      <c r="D359" s="220" t="s">
        <v>618</v>
      </c>
      <c r="E359" s="220" t="s">
        <v>624</v>
      </c>
      <c r="F359" s="226" t="s">
        <v>198</v>
      </c>
      <c r="G359" s="308"/>
      <c r="H359" s="313">
        <v>3900</v>
      </c>
      <c r="I359" s="311"/>
      <c r="J359" s="313">
        <v>3900</v>
      </c>
      <c r="K359" s="311"/>
      <c r="L359" s="313">
        <v>3900</v>
      </c>
      <c r="M359" s="311"/>
      <c r="N359" s="318">
        <v>9900</v>
      </c>
    </row>
    <row r="360" spans="1:14" ht="15">
      <c r="A360" s="140" t="s">
        <v>71</v>
      </c>
      <c r="B360" s="137" t="s">
        <v>70</v>
      </c>
      <c r="C360" s="221"/>
      <c r="D360" s="221"/>
      <c r="E360" s="221"/>
      <c r="F360" s="337"/>
      <c r="G360" s="70"/>
      <c r="H360" s="72"/>
      <c r="I360" s="72"/>
      <c r="J360" s="72"/>
      <c r="K360" s="72"/>
      <c r="L360" s="72"/>
      <c r="M360" s="72"/>
      <c r="N360" s="74"/>
    </row>
    <row r="361" spans="1:14" ht="15">
      <c r="A361" s="140" t="s">
        <v>72</v>
      </c>
      <c r="B361" s="137" t="s">
        <v>12</v>
      </c>
      <c r="C361" s="141"/>
      <c r="D361" s="141"/>
      <c r="E361" s="141"/>
      <c r="F361" s="157"/>
      <c r="G361" s="158"/>
      <c r="H361" s="159"/>
      <c r="I361" s="159"/>
      <c r="J361" s="159"/>
      <c r="K361" s="159"/>
      <c r="L361" s="159"/>
      <c r="M361" s="159"/>
      <c r="N361" s="160"/>
    </row>
    <row r="362" spans="1:14" ht="15">
      <c r="A362" s="140" t="s">
        <v>74</v>
      </c>
      <c r="B362" s="137" t="s">
        <v>73</v>
      </c>
      <c r="C362" s="246"/>
      <c r="D362" s="246"/>
      <c r="E362" s="246"/>
      <c r="F362" s="378"/>
      <c r="G362" s="158">
        <v>975.34</v>
      </c>
      <c r="H362" s="159">
        <f>SUM(H363:H366)</f>
        <v>0</v>
      </c>
      <c r="I362" s="159">
        <v>12062.37</v>
      </c>
      <c r="J362" s="159">
        <f>SUM(J363:J366)</f>
        <v>0</v>
      </c>
      <c r="K362" s="159">
        <v>12062.37</v>
      </c>
      <c r="L362" s="159">
        <f>SUM(L363:L366)</f>
        <v>0</v>
      </c>
      <c r="M362" s="159">
        <v>21972.09</v>
      </c>
      <c r="N362" s="160">
        <f>SUM(N363:N366)</f>
        <v>18819.88</v>
      </c>
    </row>
    <row r="363" spans="1:14" ht="15">
      <c r="A363" s="140"/>
      <c r="B363" s="217"/>
      <c r="C363" s="247" t="s">
        <v>655</v>
      </c>
      <c r="D363" s="247" t="s">
        <v>656</v>
      </c>
      <c r="E363" s="247" t="s">
        <v>657</v>
      </c>
      <c r="F363" s="249" t="s">
        <v>242</v>
      </c>
      <c r="G363" s="350"/>
      <c r="H363" s="365">
        <v>0</v>
      </c>
      <c r="I363" s="354"/>
      <c r="J363" s="365">
        <v>0</v>
      </c>
      <c r="K363" s="354"/>
      <c r="L363" s="365">
        <v>0</v>
      </c>
      <c r="M363" s="354"/>
      <c r="N363" s="368">
        <v>7158.1</v>
      </c>
    </row>
    <row r="364" spans="1:14" ht="15">
      <c r="A364" s="140"/>
      <c r="B364" s="217"/>
      <c r="C364" s="260" t="s">
        <v>658</v>
      </c>
      <c r="D364" s="260" t="s">
        <v>656</v>
      </c>
      <c r="E364" s="260" t="s">
        <v>657</v>
      </c>
      <c r="F364" s="261" t="s">
        <v>242</v>
      </c>
      <c r="G364" s="370"/>
      <c r="H364" s="372">
        <v>0</v>
      </c>
      <c r="I364" s="374"/>
      <c r="J364" s="372">
        <v>0</v>
      </c>
      <c r="K364" s="374"/>
      <c r="L364" s="372">
        <v>0</v>
      </c>
      <c r="M364" s="374"/>
      <c r="N364" s="376">
        <v>4583.44</v>
      </c>
    </row>
    <row r="365" spans="1:14" ht="15">
      <c r="A365" s="140"/>
      <c r="B365" s="217"/>
      <c r="C365" s="260" t="s">
        <v>659</v>
      </c>
      <c r="D365" s="260" t="s">
        <v>656</v>
      </c>
      <c r="E365" s="260" t="s">
        <v>660</v>
      </c>
      <c r="F365" s="261" t="s">
        <v>242</v>
      </c>
      <c r="G365" s="370"/>
      <c r="H365" s="372">
        <v>0</v>
      </c>
      <c r="I365" s="374"/>
      <c r="J365" s="372">
        <v>0</v>
      </c>
      <c r="K365" s="374"/>
      <c r="L365" s="372">
        <v>0</v>
      </c>
      <c r="M365" s="374"/>
      <c r="N365" s="376">
        <v>1057.51</v>
      </c>
    </row>
    <row r="366" spans="1:14" ht="15">
      <c r="A366" s="140"/>
      <c r="B366" s="217"/>
      <c r="C366" s="220" t="s">
        <v>661</v>
      </c>
      <c r="D366" s="220" t="s">
        <v>656</v>
      </c>
      <c r="E366" s="220" t="s">
        <v>657</v>
      </c>
      <c r="F366" s="226" t="s">
        <v>242</v>
      </c>
      <c r="G366" s="349"/>
      <c r="H366" s="355">
        <v>0</v>
      </c>
      <c r="I366" s="353"/>
      <c r="J366" s="355">
        <v>0</v>
      </c>
      <c r="K366" s="353"/>
      <c r="L366" s="355">
        <v>0</v>
      </c>
      <c r="M366" s="353"/>
      <c r="N366" s="361">
        <v>6020.83</v>
      </c>
    </row>
    <row r="367" spans="1:14" ht="15">
      <c r="A367" s="140" t="s">
        <v>76</v>
      </c>
      <c r="B367" s="137" t="s">
        <v>75</v>
      </c>
      <c r="C367" s="221"/>
      <c r="D367" s="221"/>
      <c r="E367" s="221"/>
      <c r="F367" s="337"/>
      <c r="G367" s="70"/>
      <c r="H367" s="72"/>
      <c r="I367" s="72"/>
      <c r="J367" s="72"/>
      <c r="K367" s="72"/>
      <c r="L367" s="72"/>
      <c r="M367" s="72"/>
      <c r="N367" s="74"/>
    </row>
    <row r="368" spans="1:14" ht="15">
      <c r="A368" s="140" t="s">
        <v>78</v>
      </c>
      <c r="B368" s="137" t="s">
        <v>77</v>
      </c>
      <c r="C368" s="246"/>
      <c r="D368" s="246"/>
      <c r="E368" s="246"/>
      <c r="F368" s="378"/>
      <c r="G368" s="70">
        <v>2402.01</v>
      </c>
      <c r="H368" s="72">
        <v>1104.1</v>
      </c>
      <c r="I368" s="72">
        <v>2706.41</v>
      </c>
      <c r="J368" s="72">
        <v>2571.7</v>
      </c>
      <c r="K368" s="72">
        <v>3420.81</v>
      </c>
      <c r="L368" s="72">
        <v>2822.7</v>
      </c>
      <c r="M368" s="72">
        <v>4241.03</v>
      </c>
      <c r="N368" s="74">
        <v>2942.7</v>
      </c>
    </row>
    <row r="369" spans="1:14" ht="15">
      <c r="A369" s="140"/>
      <c r="B369" s="217"/>
      <c r="C369" s="222" t="s">
        <v>662</v>
      </c>
      <c r="D369" s="222" t="s">
        <v>663</v>
      </c>
      <c r="E369" s="222" t="s">
        <v>664</v>
      </c>
      <c r="F369" s="228" t="s">
        <v>198</v>
      </c>
      <c r="G369" s="70"/>
      <c r="H369" s="314">
        <v>1104.1</v>
      </c>
      <c r="I369" s="72"/>
      <c r="J369" s="314">
        <v>2571.7</v>
      </c>
      <c r="K369" s="72"/>
      <c r="L369" s="314">
        <v>2822.7</v>
      </c>
      <c r="M369" s="72"/>
      <c r="N369" s="319">
        <v>2942.7</v>
      </c>
    </row>
    <row r="370" spans="1:14" ht="15">
      <c r="A370" s="140" t="s">
        <v>80</v>
      </c>
      <c r="B370" s="137" t="s">
        <v>79</v>
      </c>
      <c r="C370" s="222"/>
      <c r="D370" s="222"/>
      <c r="E370" s="222"/>
      <c r="F370" s="346"/>
      <c r="G370" s="70">
        <v>23213.13</v>
      </c>
      <c r="H370" s="72">
        <f>SUM(H371:H377)</f>
        <v>19824.61</v>
      </c>
      <c r="I370" s="72">
        <v>32456.4</v>
      </c>
      <c r="J370" s="72">
        <f>SUM(J371:J377)</f>
        <v>23744.6</v>
      </c>
      <c r="K370" s="72">
        <v>36127.81</v>
      </c>
      <c r="L370" s="72">
        <f>SUM(L371:L377)</f>
        <v>50534.52</v>
      </c>
      <c r="M370" s="72">
        <v>49434.43</v>
      </c>
      <c r="N370" s="74">
        <f>SUM(N371:N377)</f>
        <v>58350.39</v>
      </c>
    </row>
    <row r="371" spans="1:14" ht="15">
      <c r="A371" s="140"/>
      <c r="B371" s="217"/>
      <c r="C371" s="247" t="s">
        <v>665</v>
      </c>
      <c r="D371" s="247" t="s">
        <v>666</v>
      </c>
      <c r="E371" s="247" t="s">
        <v>667</v>
      </c>
      <c r="F371" s="249" t="s">
        <v>198</v>
      </c>
      <c r="G371" s="309"/>
      <c r="H371" s="322">
        <v>3000</v>
      </c>
      <c r="I371" s="312"/>
      <c r="J371" s="322">
        <v>3000</v>
      </c>
      <c r="K371" s="312"/>
      <c r="L371" s="322">
        <v>3000</v>
      </c>
      <c r="M371" s="312"/>
      <c r="N371" s="325">
        <v>3000</v>
      </c>
    </row>
    <row r="372" spans="1:14" ht="15">
      <c r="A372" s="140"/>
      <c r="B372" s="217"/>
      <c r="C372" s="260" t="s">
        <v>668</v>
      </c>
      <c r="D372" s="260" t="s">
        <v>666</v>
      </c>
      <c r="E372" s="260" t="s">
        <v>669</v>
      </c>
      <c r="F372" s="261" t="s">
        <v>198</v>
      </c>
      <c r="G372" s="327"/>
      <c r="H372" s="329">
        <v>3498.87</v>
      </c>
      <c r="I372" s="331"/>
      <c r="J372" s="329">
        <v>3498.87</v>
      </c>
      <c r="K372" s="331"/>
      <c r="L372" s="329">
        <v>3498.87</v>
      </c>
      <c r="M372" s="331"/>
      <c r="N372" s="333">
        <v>3658.87</v>
      </c>
    </row>
    <row r="373" spans="1:14" ht="15">
      <c r="A373" s="140"/>
      <c r="B373" s="217"/>
      <c r="C373" s="260" t="s">
        <v>670</v>
      </c>
      <c r="D373" s="260" t="s">
        <v>666</v>
      </c>
      <c r="E373" s="260" t="s">
        <v>671</v>
      </c>
      <c r="F373" s="261" t="s">
        <v>198</v>
      </c>
      <c r="G373" s="327"/>
      <c r="H373" s="329">
        <v>11377.14</v>
      </c>
      <c r="I373" s="331"/>
      <c r="J373" s="329">
        <v>11640.14</v>
      </c>
      <c r="K373" s="331"/>
      <c r="L373" s="329">
        <v>11947.14</v>
      </c>
      <c r="M373" s="331"/>
      <c r="N373" s="333">
        <v>11947.14</v>
      </c>
    </row>
    <row r="374" spans="1:14" ht="15">
      <c r="A374" s="140"/>
      <c r="B374" s="217"/>
      <c r="C374" s="260" t="s">
        <v>672</v>
      </c>
      <c r="D374" s="260" t="s">
        <v>673</v>
      </c>
      <c r="E374" s="260" t="s">
        <v>674</v>
      </c>
      <c r="F374" s="261" t="s">
        <v>198</v>
      </c>
      <c r="G374" s="327"/>
      <c r="H374" s="329">
        <v>0</v>
      </c>
      <c r="I374" s="331"/>
      <c r="J374" s="329">
        <v>0</v>
      </c>
      <c r="K374" s="331"/>
      <c r="L374" s="329">
        <v>0</v>
      </c>
      <c r="M374" s="331"/>
      <c r="N374" s="333">
        <v>490.85</v>
      </c>
    </row>
    <row r="375" spans="1:14" ht="15">
      <c r="A375" s="140"/>
      <c r="B375" s="217"/>
      <c r="C375" s="260" t="s">
        <v>675</v>
      </c>
      <c r="D375" s="260" t="s">
        <v>676</v>
      </c>
      <c r="E375" s="260" t="s">
        <v>677</v>
      </c>
      <c r="F375" s="261" t="s">
        <v>198</v>
      </c>
      <c r="G375" s="327"/>
      <c r="H375" s="329">
        <v>1420.6</v>
      </c>
      <c r="I375" s="331"/>
      <c r="J375" s="329">
        <v>2543.2</v>
      </c>
      <c r="K375" s="331"/>
      <c r="L375" s="329">
        <v>7972.4</v>
      </c>
      <c r="M375" s="331"/>
      <c r="N375" s="333">
        <v>9509.6</v>
      </c>
    </row>
    <row r="376" spans="1:14" ht="15">
      <c r="A376" s="140"/>
      <c r="B376" s="217"/>
      <c r="C376" s="260" t="s">
        <v>678</v>
      </c>
      <c r="D376" s="260" t="s">
        <v>679</v>
      </c>
      <c r="E376" s="260" t="s">
        <v>680</v>
      </c>
      <c r="F376" s="261" t="s">
        <v>198</v>
      </c>
      <c r="G376" s="327"/>
      <c r="H376" s="329">
        <v>528</v>
      </c>
      <c r="I376" s="331"/>
      <c r="J376" s="329">
        <v>3062.39</v>
      </c>
      <c r="K376" s="331"/>
      <c r="L376" s="329">
        <v>5406.56</v>
      </c>
      <c r="M376" s="331"/>
      <c r="N376" s="333">
        <v>11034.38</v>
      </c>
    </row>
    <row r="377" spans="1:14" ht="15">
      <c r="A377" s="140"/>
      <c r="B377" s="217"/>
      <c r="C377" s="220" t="s">
        <v>681</v>
      </c>
      <c r="D377" s="220" t="s">
        <v>676</v>
      </c>
      <c r="E377" s="220" t="s">
        <v>677</v>
      </c>
      <c r="F377" s="226" t="s">
        <v>198</v>
      </c>
      <c r="G377" s="308"/>
      <c r="H377" s="313">
        <v>0</v>
      </c>
      <c r="I377" s="311"/>
      <c r="J377" s="313">
        <v>0</v>
      </c>
      <c r="K377" s="311"/>
      <c r="L377" s="313">
        <v>18709.55</v>
      </c>
      <c r="M377" s="311"/>
      <c r="N377" s="318">
        <v>18709.55</v>
      </c>
    </row>
    <row r="378" spans="1:14" ht="15">
      <c r="A378" s="143" t="s">
        <v>62</v>
      </c>
      <c r="B378" s="145" t="s">
        <v>127</v>
      </c>
      <c r="C378" s="221"/>
      <c r="D378" s="221"/>
      <c r="E378" s="221"/>
      <c r="F378" s="337"/>
      <c r="G378" s="62">
        <f>SUM(G146:G370)</f>
        <v>478483.49</v>
      </c>
      <c r="H378" s="63">
        <f>SUM(H370,H368,H367,H362,H361,H360,H332,H187,H173,H146)</f>
        <v>501952.17</v>
      </c>
      <c r="I378" s="63">
        <f>SUM(I370,I368,I367,I362,I361,I360,I332,I187,I173,I146)</f>
        <v>983007.25</v>
      </c>
      <c r="J378" s="63">
        <f>SUM(J370,J368,J367,J362,J361,J360,J332,J187,J173,J146)</f>
        <v>1051714.25</v>
      </c>
      <c r="K378" s="63">
        <f>SUM(K370,K368,K367,K362,K361,K360,K332,K187,K173,K146)</f>
        <v>1370957.57</v>
      </c>
      <c r="L378" s="63">
        <f>SUM(L370,L368,L367,L362,L361,L360,L332,L187,L173,L146)</f>
        <v>1551279.22</v>
      </c>
      <c r="M378" s="63">
        <f>SUM(M146:M370)</f>
        <v>1797870.91</v>
      </c>
      <c r="N378" s="64">
        <f>SUM(N370,N368,N367,N362,N361,N360,N332,N187,N173,N146)</f>
        <v>2077469.87</v>
      </c>
    </row>
    <row r="379" spans="1:14" ht="15">
      <c r="A379" s="140" t="s">
        <v>83</v>
      </c>
      <c r="B379" s="137" t="s">
        <v>82</v>
      </c>
      <c r="C379" s="141"/>
      <c r="D379" s="141"/>
      <c r="E379" s="141"/>
      <c r="F379" s="157"/>
      <c r="G379" s="58"/>
      <c r="H379" s="60"/>
      <c r="I379" s="72"/>
      <c r="J379" s="72"/>
      <c r="K379" s="72"/>
      <c r="L379" s="72"/>
      <c r="M379" s="72"/>
      <c r="N379" s="161"/>
    </row>
    <row r="380" spans="1:14" ht="15">
      <c r="A380" s="140" t="s">
        <v>85</v>
      </c>
      <c r="B380" s="137" t="s">
        <v>84</v>
      </c>
      <c r="C380" s="246"/>
      <c r="D380" s="246"/>
      <c r="E380" s="246"/>
      <c r="F380" s="378"/>
      <c r="G380" s="158">
        <v>103913.55</v>
      </c>
      <c r="H380" s="159">
        <f>SUM(H381:H390)</f>
        <v>123655.8</v>
      </c>
      <c r="I380" s="159">
        <v>523046.99</v>
      </c>
      <c r="J380" s="159">
        <f>SUM(J381:J390)</f>
        <v>200856.72</v>
      </c>
      <c r="K380" s="159">
        <v>786480.05</v>
      </c>
      <c r="L380" s="159">
        <f>SUM(L381:L390)</f>
        <v>236591.83</v>
      </c>
      <c r="M380" s="159">
        <v>960303.6</v>
      </c>
      <c r="N380" s="160">
        <f>SUM(N381:N390)</f>
        <v>464812.38</v>
      </c>
    </row>
    <row r="381" spans="1:14" ht="15">
      <c r="A381" s="140"/>
      <c r="B381" s="217"/>
      <c r="C381" s="247" t="s">
        <v>682</v>
      </c>
      <c r="D381" s="247" t="s">
        <v>683</v>
      </c>
      <c r="E381" s="247" t="s">
        <v>684</v>
      </c>
      <c r="F381" s="249" t="s">
        <v>191</v>
      </c>
      <c r="G381" s="350"/>
      <c r="H381" s="365">
        <v>0</v>
      </c>
      <c r="I381" s="354"/>
      <c r="J381" s="365">
        <v>0</v>
      </c>
      <c r="K381" s="354"/>
      <c r="L381" s="365">
        <v>1830</v>
      </c>
      <c r="M381" s="354"/>
      <c r="N381" s="368">
        <v>1830</v>
      </c>
    </row>
    <row r="382" spans="1:14" ht="15">
      <c r="A382" s="140"/>
      <c r="B382" s="217"/>
      <c r="C382" s="260" t="s">
        <v>685</v>
      </c>
      <c r="D382" s="260" t="s">
        <v>683</v>
      </c>
      <c r="E382" s="260" t="s">
        <v>686</v>
      </c>
      <c r="F382" s="261" t="s">
        <v>191</v>
      </c>
      <c r="G382" s="370"/>
      <c r="H382" s="372">
        <v>0</v>
      </c>
      <c r="I382" s="374"/>
      <c r="J382" s="372">
        <v>0</v>
      </c>
      <c r="K382" s="374"/>
      <c r="L382" s="372">
        <v>0</v>
      </c>
      <c r="M382" s="374"/>
      <c r="N382" s="376">
        <v>5000</v>
      </c>
    </row>
    <row r="383" spans="1:14" ht="15">
      <c r="A383" s="140"/>
      <c r="B383" s="217"/>
      <c r="C383" s="260" t="s">
        <v>687</v>
      </c>
      <c r="D383" s="260" t="s">
        <v>683</v>
      </c>
      <c r="E383" s="260" t="s">
        <v>688</v>
      </c>
      <c r="F383" s="261" t="s">
        <v>191</v>
      </c>
      <c r="G383" s="370"/>
      <c r="H383" s="372">
        <v>7171.75</v>
      </c>
      <c r="I383" s="374"/>
      <c r="J383" s="372">
        <v>7171.75</v>
      </c>
      <c r="K383" s="374"/>
      <c r="L383" s="372">
        <v>7171.75</v>
      </c>
      <c r="M383" s="374"/>
      <c r="N383" s="376">
        <v>47397.55</v>
      </c>
    </row>
    <row r="384" spans="1:14" ht="15">
      <c r="A384" s="140"/>
      <c r="B384" s="217"/>
      <c r="C384" s="260" t="s">
        <v>689</v>
      </c>
      <c r="D384" s="260" t="s">
        <v>683</v>
      </c>
      <c r="E384" s="260" t="s">
        <v>690</v>
      </c>
      <c r="F384" s="261" t="s">
        <v>191</v>
      </c>
      <c r="G384" s="370"/>
      <c r="H384" s="372">
        <v>0</v>
      </c>
      <c r="I384" s="374"/>
      <c r="J384" s="372">
        <v>3608.76</v>
      </c>
      <c r="K384" s="374"/>
      <c r="L384" s="372">
        <v>4127.26</v>
      </c>
      <c r="M384" s="374"/>
      <c r="N384" s="376">
        <v>4127.26</v>
      </c>
    </row>
    <row r="385" spans="1:14" ht="15">
      <c r="A385" s="140"/>
      <c r="B385" s="217"/>
      <c r="C385" s="260" t="s">
        <v>691</v>
      </c>
      <c r="D385" s="260" t="s">
        <v>683</v>
      </c>
      <c r="E385" s="260" t="s">
        <v>690</v>
      </c>
      <c r="F385" s="261" t="s">
        <v>191</v>
      </c>
      <c r="G385" s="370"/>
      <c r="H385" s="372">
        <v>0</v>
      </c>
      <c r="I385" s="374"/>
      <c r="J385" s="372">
        <v>2022.03</v>
      </c>
      <c r="K385" s="374"/>
      <c r="L385" s="372">
        <v>5669.83</v>
      </c>
      <c r="M385" s="374"/>
      <c r="N385" s="376">
        <v>8231.83</v>
      </c>
    </row>
    <row r="386" spans="1:14" ht="15">
      <c r="A386" s="140"/>
      <c r="B386" s="217"/>
      <c r="C386" s="260" t="s">
        <v>692</v>
      </c>
      <c r="D386" s="260" t="s">
        <v>683</v>
      </c>
      <c r="E386" s="260" t="s">
        <v>684</v>
      </c>
      <c r="F386" s="261" t="s">
        <v>191</v>
      </c>
      <c r="G386" s="370"/>
      <c r="H386" s="372">
        <v>12737.97</v>
      </c>
      <c r="I386" s="374"/>
      <c r="J386" s="372">
        <v>14271.51</v>
      </c>
      <c r="K386" s="374"/>
      <c r="L386" s="372">
        <v>15973.7</v>
      </c>
      <c r="M386" s="374"/>
      <c r="N386" s="376">
        <v>19615.94</v>
      </c>
    </row>
    <row r="387" spans="1:14" ht="15">
      <c r="A387" s="140"/>
      <c r="B387" s="217"/>
      <c r="C387" s="260" t="s">
        <v>693</v>
      </c>
      <c r="D387" s="260" t="s">
        <v>683</v>
      </c>
      <c r="E387" s="260" t="s">
        <v>694</v>
      </c>
      <c r="F387" s="261" t="s">
        <v>191</v>
      </c>
      <c r="G387" s="370"/>
      <c r="H387" s="372">
        <v>0</v>
      </c>
      <c r="I387" s="374"/>
      <c r="J387" s="372">
        <v>4406.16</v>
      </c>
      <c r="K387" s="374"/>
      <c r="L387" s="372">
        <v>4406.16</v>
      </c>
      <c r="M387" s="374"/>
      <c r="N387" s="376">
        <v>4406.16</v>
      </c>
    </row>
    <row r="388" spans="1:14" ht="15">
      <c r="A388" s="140"/>
      <c r="B388" s="217"/>
      <c r="C388" s="260" t="s">
        <v>695</v>
      </c>
      <c r="D388" s="260" t="s">
        <v>683</v>
      </c>
      <c r="E388" s="260" t="s">
        <v>684</v>
      </c>
      <c r="F388" s="261" t="s">
        <v>191</v>
      </c>
      <c r="G388" s="370"/>
      <c r="H388" s="372">
        <v>0</v>
      </c>
      <c r="I388" s="374"/>
      <c r="J388" s="372">
        <v>0</v>
      </c>
      <c r="K388" s="374"/>
      <c r="L388" s="372">
        <v>0</v>
      </c>
      <c r="M388" s="374"/>
      <c r="N388" s="376">
        <v>151016.04</v>
      </c>
    </row>
    <row r="389" spans="1:14" ht="15">
      <c r="A389" s="140"/>
      <c r="B389" s="217"/>
      <c r="C389" s="260" t="s">
        <v>696</v>
      </c>
      <c r="D389" s="260" t="s">
        <v>683</v>
      </c>
      <c r="E389" s="260" t="s">
        <v>697</v>
      </c>
      <c r="F389" s="261" t="s">
        <v>191</v>
      </c>
      <c r="G389" s="370"/>
      <c r="H389" s="372">
        <v>103746.08</v>
      </c>
      <c r="I389" s="374"/>
      <c r="J389" s="372">
        <v>168178.01</v>
      </c>
      <c r="K389" s="374"/>
      <c r="L389" s="372">
        <v>194384.63</v>
      </c>
      <c r="M389" s="374"/>
      <c r="N389" s="376">
        <v>220159.1</v>
      </c>
    </row>
    <row r="390" spans="1:14" ht="15">
      <c r="A390" s="140"/>
      <c r="B390" s="217"/>
      <c r="C390" s="220" t="s">
        <v>698</v>
      </c>
      <c r="D390" s="220" t="s">
        <v>683</v>
      </c>
      <c r="E390" s="220" t="s">
        <v>697</v>
      </c>
      <c r="F390" s="226" t="s">
        <v>191</v>
      </c>
      <c r="G390" s="349"/>
      <c r="H390" s="355">
        <v>0</v>
      </c>
      <c r="I390" s="353"/>
      <c r="J390" s="355">
        <v>1198.5</v>
      </c>
      <c r="K390" s="353"/>
      <c r="L390" s="355">
        <v>3028.5</v>
      </c>
      <c r="M390" s="353"/>
      <c r="N390" s="361">
        <v>3028.5</v>
      </c>
    </row>
    <row r="391" spans="1:14" ht="15">
      <c r="A391" s="140" t="s">
        <v>86</v>
      </c>
      <c r="B391" s="137" t="s">
        <v>0</v>
      </c>
      <c r="C391" s="222"/>
      <c r="D391" s="222"/>
      <c r="E391" s="222"/>
      <c r="F391" s="346"/>
      <c r="G391" s="70"/>
      <c r="H391" s="72">
        <f>SUM(H392:H393)</f>
        <v>4148</v>
      </c>
      <c r="I391" s="72">
        <v>4500</v>
      </c>
      <c r="J391" s="72">
        <f>SUM(J392:J393)</f>
        <v>4148</v>
      </c>
      <c r="K391" s="72">
        <v>16336.3</v>
      </c>
      <c r="L391" s="72">
        <f>SUM(L392:L393)</f>
        <v>44730.87</v>
      </c>
      <c r="M391" s="72">
        <v>16336.3</v>
      </c>
      <c r="N391" s="74">
        <f>SUM(N392:N393)</f>
        <v>52449.83</v>
      </c>
    </row>
    <row r="392" spans="1:14" ht="15">
      <c r="A392" s="140"/>
      <c r="B392" s="217"/>
      <c r="C392" s="247" t="s">
        <v>699</v>
      </c>
      <c r="D392" s="247" t="s">
        <v>700</v>
      </c>
      <c r="E392" s="247" t="s">
        <v>701</v>
      </c>
      <c r="F392" s="249" t="s">
        <v>191</v>
      </c>
      <c r="G392" s="309"/>
      <c r="H392" s="322">
        <v>4148</v>
      </c>
      <c r="I392" s="312"/>
      <c r="J392" s="322">
        <v>4148</v>
      </c>
      <c r="K392" s="312"/>
      <c r="L392" s="322">
        <v>4148</v>
      </c>
      <c r="M392" s="312"/>
      <c r="N392" s="325">
        <v>4148</v>
      </c>
    </row>
    <row r="393" spans="1:14" ht="15">
      <c r="A393" s="140"/>
      <c r="B393" s="217"/>
      <c r="C393" s="220" t="s">
        <v>702</v>
      </c>
      <c r="D393" s="220" t="s">
        <v>703</v>
      </c>
      <c r="E393" s="220" t="s">
        <v>704</v>
      </c>
      <c r="F393" s="226" t="s">
        <v>191</v>
      </c>
      <c r="G393" s="308"/>
      <c r="H393" s="313">
        <v>0</v>
      </c>
      <c r="I393" s="311"/>
      <c r="J393" s="313">
        <v>0</v>
      </c>
      <c r="K393" s="311"/>
      <c r="L393" s="313">
        <v>40582.87</v>
      </c>
      <c r="M393" s="311"/>
      <c r="N393" s="318">
        <v>48301.83</v>
      </c>
    </row>
    <row r="394" spans="1:14" ht="15">
      <c r="A394" s="140" t="s">
        <v>87</v>
      </c>
      <c r="B394" s="137" t="s">
        <v>1</v>
      </c>
      <c r="C394" s="221"/>
      <c r="D394" s="221"/>
      <c r="E394" s="221"/>
      <c r="F394" s="337"/>
      <c r="G394" s="70"/>
      <c r="H394" s="72"/>
      <c r="I394" s="72"/>
      <c r="J394" s="72"/>
      <c r="K394" s="72"/>
      <c r="L394" s="72"/>
      <c r="M394" s="72"/>
      <c r="N394" s="74"/>
    </row>
    <row r="395" spans="1:14" ht="15">
      <c r="A395" s="140" t="s">
        <v>89</v>
      </c>
      <c r="B395" s="137" t="s">
        <v>88</v>
      </c>
      <c r="C395" s="246"/>
      <c r="D395" s="246"/>
      <c r="E395" s="246"/>
      <c r="F395" s="378"/>
      <c r="G395" s="162">
        <v>1000</v>
      </c>
      <c r="H395" s="163">
        <f>SUM(H396:H397)</f>
        <v>1200</v>
      </c>
      <c r="I395" s="163">
        <v>4674.64</v>
      </c>
      <c r="J395" s="163">
        <f>SUM(J396:J397)</f>
        <v>3120</v>
      </c>
      <c r="K395" s="163">
        <v>18246.9</v>
      </c>
      <c r="L395" s="163">
        <f>SUM(L396:L397)</f>
        <v>38459.68</v>
      </c>
      <c r="M395" s="163">
        <v>18808.1</v>
      </c>
      <c r="N395" s="164">
        <f>SUM(N396:N397)</f>
        <v>40592.81</v>
      </c>
    </row>
    <row r="396" spans="1:14" ht="15">
      <c r="A396" s="140"/>
      <c r="B396" s="217"/>
      <c r="C396" s="247" t="s">
        <v>705</v>
      </c>
      <c r="D396" s="247" t="s">
        <v>706</v>
      </c>
      <c r="E396" s="247" t="s">
        <v>707</v>
      </c>
      <c r="F396" s="249" t="s">
        <v>191</v>
      </c>
      <c r="G396" s="382"/>
      <c r="H396" s="397">
        <v>0</v>
      </c>
      <c r="I396" s="386"/>
      <c r="J396" s="397">
        <v>0</v>
      </c>
      <c r="K396" s="386"/>
      <c r="L396" s="397">
        <v>35339.68</v>
      </c>
      <c r="M396" s="386"/>
      <c r="N396" s="400">
        <v>36569.01</v>
      </c>
    </row>
    <row r="397" spans="1:14" ht="15">
      <c r="A397" s="140"/>
      <c r="B397" s="217"/>
      <c r="C397" s="220" t="s">
        <v>708</v>
      </c>
      <c r="D397" s="220" t="s">
        <v>709</v>
      </c>
      <c r="E397" s="220" t="s">
        <v>710</v>
      </c>
      <c r="F397" s="226" t="s">
        <v>191</v>
      </c>
      <c r="G397" s="381"/>
      <c r="H397" s="387">
        <v>1200</v>
      </c>
      <c r="I397" s="385"/>
      <c r="J397" s="387">
        <v>3120</v>
      </c>
      <c r="K397" s="385"/>
      <c r="L397" s="387">
        <v>3120</v>
      </c>
      <c r="M397" s="385"/>
      <c r="N397" s="393">
        <v>4023.8</v>
      </c>
    </row>
    <row r="398" spans="1:14" ht="15">
      <c r="A398" s="143" t="s">
        <v>81</v>
      </c>
      <c r="B398" s="145" t="s">
        <v>126</v>
      </c>
      <c r="C398" s="221"/>
      <c r="D398" s="221"/>
      <c r="E398" s="221"/>
      <c r="F398" s="337"/>
      <c r="G398" s="62">
        <f>SUM(G379:G395)</f>
        <v>104913.55</v>
      </c>
      <c r="H398" s="63">
        <f>SUM(H395,H394,H391,H380,H379)</f>
        <v>129003.8</v>
      </c>
      <c r="I398" s="63">
        <f>SUM(I379:I395)</f>
        <v>532221.63</v>
      </c>
      <c r="J398" s="63">
        <f>SUM(J395,J394,J391,J380,J379)</f>
        <v>208124.72</v>
      </c>
      <c r="K398" s="63">
        <f>SUM(K379:K395)</f>
        <v>821063.25</v>
      </c>
      <c r="L398" s="63">
        <f>SUM(L395,L394,L391,L380,L379)</f>
        <v>319782.38</v>
      </c>
      <c r="M398" s="63">
        <f>SUM(M379:M395)</f>
        <v>995448</v>
      </c>
      <c r="N398" s="64">
        <f>SUM(N395,N394,N391,N380,N379)</f>
        <v>557855.02</v>
      </c>
    </row>
    <row r="399" spans="1:14" ht="15">
      <c r="A399" s="140" t="s">
        <v>92</v>
      </c>
      <c r="B399" s="137" t="s">
        <v>91</v>
      </c>
      <c r="C399" s="141"/>
      <c r="D399" s="141"/>
      <c r="E399" s="141"/>
      <c r="F399" s="157"/>
      <c r="G399" s="70"/>
      <c r="H399" s="72"/>
      <c r="I399" s="72"/>
      <c r="J399" s="72"/>
      <c r="K399" s="72"/>
      <c r="L399" s="72"/>
      <c r="M399" s="72"/>
      <c r="N399" s="74"/>
    </row>
    <row r="400" spans="1:14" ht="15">
      <c r="A400" s="140" t="s">
        <v>94</v>
      </c>
      <c r="B400" s="137" t="s">
        <v>93</v>
      </c>
      <c r="C400" s="141"/>
      <c r="D400" s="141"/>
      <c r="E400" s="141"/>
      <c r="F400" s="157"/>
      <c r="G400" s="70"/>
      <c r="H400" s="72"/>
      <c r="I400" s="72"/>
      <c r="J400" s="72"/>
      <c r="K400" s="72"/>
      <c r="L400" s="72"/>
      <c r="M400" s="72"/>
      <c r="N400" s="74"/>
    </row>
    <row r="401" spans="1:14" ht="15">
      <c r="A401" s="140" t="s">
        <v>96</v>
      </c>
      <c r="B401" s="137" t="s">
        <v>95</v>
      </c>
      <c r="C401" s="141"/>
      <c r="D401" s="141"/>
      <c r="E401" s="141"/>
      <c r="F401" s="157"/>
      <c r="G401" s="70"/>
      <c r="H401" s="72"/>
      <c r="I401" s="72"/>
      <c r="J401" s="72"/>
      <c r="K401" s="72"/>
      <c r="L401" s="72"/>
      <c r="M401" s="72"/>
      <c r="N401" s="74"/>
    </row>
    <row r="402" spans="1:14" ht="15">
      <c r="A402" s="140" t="s">
        <v>98</v>
      </c>
      <c r="B402" s="137" t="s">
        <v>97</v>
      </c>
      <c r="C402" s="141"/>
      <c r="D402" s="141"/>
      <c r="E402" s="141"/>
      <c r="F402" s="157"/>
      <c r="G402" s="70"/>
      <c r="H402" s="72"/>
      <c r="I402" s="72"/>
      <c r="J402" s="72"/>
      <c r="K402" s="72"/>
      <c r="L402" s="72"/>
      <c r="M402" s="72"/>
      <c r="N402" s="74"/>
    </row>
    <row r="403" spans="1:14" ht="15">
      <c r="A403" s="143" t="s">
        <v>90</v>
      </c>
      <c r="B403" s="145" t="s">
        <v>125</v>
      </c>
      <c r="C403" s="141"/>
      <c r="D403" s="141"/>
      <c r="E403" s="141"/>
      <c r="F403" s="157"/>
      <c r="G403" s="62">
        <f>SUM(G399:G402)</f>
        <v>0</v>
      </c>
      <c r="H403" s="165">
        <f>SUM(H402,H401,H400,H399)</f>
        <v>0</v>
      </c>
      <c r="I403" s="165">
        <f>SUM(I399:I402)</f>
        <v>0</v>
      </c>
      <c r="J403" s="165">
        <f>SUM(J402,J401,J400,J399)</f>
        <v>0</v>
      </c>
      <c r="K403" s="165">
        <f>SUM(K399:K402)</f>
        <v>0</v>
      </c>
      <c r="L403" s="165">
        <f>SUM(L402,L401,L400,L399)</f>
        <v>0</v>
      </c>
      <c r="M403" s="165">
        <f>SUM(M399:M402)</f>
        <v>0</v>
      </c>
      <c r="N403" s="166">
        <f>SUM(N402,N401,N400,N399)</f>
        <v>0</v>
      </c>
    </row>
    <row r="404" spans="1:14" ht="15">
      <c r="A404" s="140" t="s">
        <v>101</v>
      </c>
      <c r="B404" s="137" t="s">
        <v>100</v>
      </c>
      <c r="C404" s="141"/>
      <c r="D404" s="141"/>
      <c r="E404" s="141"/>
      <c r="F404" s="157"/>
      <c r="G404" s="70"/>
      <c r="H404" s="72"/>
      <c r="I404" s="72"/>
      <c r="J404" s="72"/>
      <c r="K404" s="72"/>
      <c r="L404" s="72"/>
      <c r="M404" s="72"/>
      <c r="N404" s="74"/>
    </row>
    <row r="405" spans="1:14" ht="15">
      <c r="A405" s="140" t="s">
        <v>103</v>
      </c>
      <c r="B405" s="137" t="s">
        <v>102</v>
      </c>
      <c r="C405" s="141"/>
      <c r="D405" s="141"/>
      <c r="E405" s="141"/>
      <c r="F405" s="157"/>
      <c r="G405" s="70"/>
      <c r="H405" s="72"/>
      <c r="I405" s="72"/>
      <c r="J405" s="72"/>
      <c r="K405" s="72"/>
      <c r="L405" s="72"/>
      <c r="M405" s="72"/>
      <c r="N405" s="74"/>
    </row>
    <row r="406" spans="1:14" ht="15">
      <c r="A406" s="140" t="s">
        <v>105</v>
      </c>
      <c r="B406" s="137" t="s">
        <v>104</v>
      </c>
      <c r="C406" s="246"/>
      <c r="D406" s="246"/>
      <c r="E406" s="246"/>
      <c r="F406" s="378"/>
      <c r="G406" s="70">
        <v>2403.37</v>
      </c>
      <c r="H406" s="72">
        <f>SUM(H407:H410)</f>
        <v>0</v>
      </c>
      <c r="I406" s="72">
        <v>16143.77</v>
      </c>
      <c r="J406" s="72">
        <f>SUM(J407:J410)</f>
        <v>0</v>
      </c>
      <c r="K406" s="72">
        <v>16143.77</v>
      </c>
      <c r="L406" s="72">
        <f>SUM(L407:L410)</f>
        <v>0</v>
      </c>
      <c r="M406" s="72">
        <v>27682.77</v>
      </c>
      <c r="N406" s="74">
        <f>SUM(N407:N410)</f>
        <v>30834.98</v>
      </c>
    </row>
    <row r="407" spans="1:14" ht="15">
      <c r="A407" s="140"/>
      <c r="B407" s="217"/>
      <c r="C407" s="247" t="s">
        <v>711</v>
      </c>
      <c r="D407" s="247" t="s">
        <v>712</v>
      </c>
      <c r="E407" s="247" t="s">
        <v>713</v>
      </c>
      <c r="F407" s="249" t="s">
        <v>242</v>
      </c>
      <c r="G407" s="309"/>
      <c r="H407" s="322">
        <v>0</v>
      </c>
      <c r="I407" s="312"/>
      <c r="J407" s="322">
        <v>0</v>
      </c>
      <c r="K407" s="312"/>
      <c r="L407" s="322">
        <v>0</v>
      </c>
      <c r="M407" s="312"/>
      <c r="N407" s="325">
        <v>6438.66</v>
      </c>
    </row>
    <row r="408" spans="1:14" ht="15">
      <c r="A408" s="140"/>
      <c r="B408" s="217"/>
      <c r="C408" s="260" t="s">
        <v>714</v>
      </c>
      <c r="D408" s="260" t="s">
        <v>712</v>
      </c>
      <c r="E408" s="260" t="s">
        <v>713</v>
      </c>
      <c r="F408" s="261" t="s">
        <v>242</v>
      </c>
      <c r="G408" s="327"/>
      <c r="H408" s="329">
        <v>0</v>
      </c>
      <c r="I408" s="331"/>
      <c r="J408" s="329">
        <v>0</v>
      </c>
      <c r="K408" s="331"/>
      <c r="L408" s="329">
        <v>0</v>
      </c>
      <c r="M408" s="331"/>
      <c r="N408" s="333">
        <v>14919.05</v>
      </c>
    </row>
    <row r="409" spans="1:14" ht="15">
      <c r="A409" s="140"/>
      <c r="B409" s="217"/>
      <c r="C409" s="260" t="s">
        <v>715</v>
      </c>
      <c r="D409" s="260" t="s">
        <v>712</v>
      </c>
      <c r="E409" s="260" t="s">
        <v>713</v>
      </c>
      <c r="F409" s="261" t="s">
        <v>242</v>
      </c>
      <c r="G409" s="327"/>
      <c r="H409" s="329">
        <v>0</v>
      </c>
      <c r="I409" s="331"/>
      <c r="J409" s="329">
        <v>0</v>
      </c>
      <c r="K409" s="331"/>
      <c r="L409" s="329">
        <v>0</v>
      </c>
      <c r="M409" s="331"/>
      <c r="N409" s="333">
        <v>3777.36</v>
      </c>
    </row>
    <row r="410" spans="1:14" ht="15">
      <c r="A410" s="140"/>
      <c r="B410" s="217"/>
      <c r="C410" s="220" t="s">
        <v>716</v>
      </c>
      <c r="D410" s="220" t="s">
        <v>712</v>
      </c>
      <c r="E410" s="220" t="s">
        <v>717</v>
      </c>
      <c r="F410" s="226" t="s">
        <v>242</v>
      </c>
      <c r="G410" s="308"/>
      <c r="H410" s="313">
        <v>0</v>
      </c>
      <c r="I410" s="311"/>
      <c r="J410" s="313">
        <v>0</v>
      </c>
      <c r="K410" s="311"/>
      <c r="L410" s="313">
        <v>0</v>
      </c>
      <c r="M410" s="311"/>
      <c r="N410" s="318">
        <v>5699.91</v>
      </c>
    </row>
    <row r="411" spans="1:14" ht="15">
      <c r="A411" s="140" t="s">
        <v>107</v>
      </c>
      <c r="B411" s="137" t="s">
        <v>106</v>
      </c>
      <c r="C411" s="221"/>
      <c r="D411" s="221"/>
      <c r="E411" s="221"/>
      <c r="F411" s="337"/>
      <c r="G411" s="70"/>
      <c r="H411" s="72"/>
      <c r="I411" s="72"/>
      <c r="J411" s="72"/>
      <c r="K411" s="72"/>
      <c r="L411" s="72"/>
      <c r="M411" s="72"/>
      <c r="N411" s="74"/>
    </row>
    <row r="412" spans="1:14" ht="15">
      <c r="A412" s="140" t="s">
        <v>109</v>
      </c>
      <c r="B412" s="137" t="s">
        <v>108</v>
      </c>
      <c r="C412" s="141"/>
      <c r="D412" s="141"/>
      <c r="E412" s="141"/>
      <c r="F412" s="157"/>
      <c r="G412" s="70"/>
      <c r="H412" s="72"/>
      <c r="I412" s="72"/>
      <c r="J412" s="72"/>
      <c r="K412" s="72"/>
      <c r="L412" s="72"/>
      <c r="M412" s="72"/>
      <c r="N412" s="74"/>
    </row>
    <row r="413" spans="1:14" ht="15">
      <c r="A413" s="143" t="s">
        <v>99</v>
      </c>
      <c r="B413" s="145" t="s">
        <v>124</v>
      </c>
      <c r="C413" s="141"/>
      <c r="D413" s="141"/>
      <c r="E413" s="141"/>
      <c r="F413" s="157"/>
      <c r="G413" s="167">
        <f>SUM(G404:G412)</f>
        <v>2403.37</v>
      </c>
      <c r="H413" s="165">
        <f>SUM(H412,H411,H406,H405,H404)</f>
        <v>0</v>
      </c>
      <c r="I413" s="165">
        <f>SUM(I404:I412)</f>
        <v>16143.77</v>
      </c>
      <c r="J413" s="165">
        <f>SUM(J412,J411,J406,J405,J404)</f>
        <v>0</v>
      </c>
      <c r="K413" s="165">
        <f>SUM(K412,K411,K406,K405,K404)</f>
        <v>16143.77</v>
      </c>
      <c r="L413" s="165">
        <f>SUM(L412,L411,L406,L405,L404)</f>
        <v>0</v>
      </c>
      <c r="M413" s="165">
        <f>SUM(M412,M411,M406,M405,M404)</f>
        <v>27682.77</v>
      </c>
      <c r="N413" s="166">
        <f>SUM(N412,N411,N406,N405,N404)</f>
        <v>30834.98</v>
      </c>
    </row>
    <row r="414" spans="1:14" ht="15">
      <c r="A414" s="140" t="s">
        <v>168</v>
      </c>
      <c r="B414" s="168" t="s">
        <v>175</v>
      </c>
      <c r="C414" s="169"/>
      <c r="D414" s="169"/>
      <c r="E414" s="169"/>
      <c r="F414" s="170"/>
      <c r="G414" s="70"/>
      <c r="H414" s="72"/>
      <c r="I414" s="72"/>
      <c r="J414" s="72"/>
      <c r="K414" s="72"/>
      <c r="L414" s="72"/>
      <c r="M414" s="72"/>
      <c r="N414" s="74"/>
    </row>
    <row r="415" spans="1:14" ht="30">
      <c r="A415" s="143" t="s">
        <v>176</v>
      </c>
      <c r="B415" s="171" t="s">
        <v>128</v>
      </c>
      <c r="C415" s="169"/>
      <c r="D415" s="169"/>
      <c r="E415" s="169"/>
      <c r="F415" s="170"/>
      <c r="G415" s="172">
        <f>G414</f>
        <v>0</v>
      </c>
      <c r="H415" s="173">
        <f>H414</f>
        <v>0</v>
      </c>
      <c r="I415" s="173">
        <f>I414</f>
        <v>0</v>
      </c>
      <c r="J415" s="173">
        <f>J414</f>
        <v>0</v>
      </c>
      <c r="K415" s="173">
        <f>K414</f>
        <v>0</v>
      </c>
      <c r="L415" s="173">
        <f>L414</f>
        <v>0</v>
      </c>
      <c r="M415" s="173">
        <f>M414</f>
        <v>0</v>
      </c>
      <c r="N415" s="174">
        <f>N414</f>
        <v>0</v>
      </c>
    </row>
    <row r="416" spans="1:14" ht="15">
      <c r="A416" s="140" t="s">
        <v>112</v>
      </c>
      <c r="B416" s="137" t="s">
        <v>111</v>
      </c>
      <c r="C416" s="246"/>
      <c r="D416" s="246"/>
      <c r="E416" s="246"/>
      <c r="F416" s="378"/>
      <c r="G416" s="70">
        <v>63684.82</v>
      </c>
      <c r="H416" s="72">
        <f>SUM(H417:H422)</f>
        <v>90422.52</v>
      </c>
      <c r="I416" s="72">
        <v>197438.95</v>
      </c>
      <c r="J416" s="72">
        <f>SUM(J417:J422)</f>
        <v>174887.4</v>
      </c>
      <c r="K416" s="72">
        <v>296616.93</v>
      </c>
      <c r="L416" s="72">
        <f>SUM(L417:L422)</f>
        <v>258057.8</v>
      </c>
      <c r="M416" s="72">
        <v>395597.04</v>
      </c>
      <c r="N416" s="74">
        <f>SUM(N417:N422)</f>
        <v>328402.32</v>
      </c>
    </row>
    <row r="417" spans="1:14" ht="15">
      <c r="A417" s="140"/>
      <c r="B417" s="217"/>
      <c r="C417" s="247" t="s">
        <v>718</v>
      </c>
      <c r="D417" s="247" t="s">
        <v>719</v>
      </c>
      <c r="E417" s="247" t="s">
        <v>720</v>
      </c>
      <c r="F417" s="249" t="s">
        <v>334</v>
      </c>
      <c r="G417" s="309"/>
      <c r="H417" s="322">
        <v>11044.55</v>
      </c>
      <c r="I417" s="312"/>
      <c r="J417" s="322">
        <v>24929.17</v>
      </c>
      <c r="K417" s="312"/>
      <c r="L417" s="322">
        <v>35017.73</v>
      </c>
      <c r="M417" s="312"/>
      <c r="N417" s="325">
        <v>47881.71</v>
      </c>
    </row>
    <row r="418" spans="1:14" ht="15">
      <c r="A418" s="140"/>
      <c r="B418" s="217"/>
      <c r="C418" s="260" t="s">
        <v>721</v>
      </c>
      <c r="D418" s="260" t="s">
        <v>722</v>
      </c>
      <c r="E418" s="260" t="s">
        <v>723</v>
      </c>
      <c r="F418" s="261" t="s">
        <v>334</v>
      </c>
      <c r="G418" s="327"/>
      <c r="H418" s="329">
        <v>18165.09</v>
      </c>
      <c r="I418" s="331"/>
      <c r="J418" s="329">
        <v>46995.28</v>
      </c>
      <c r="K418" s="331"/>
      <c r="L418" s="329">
        <v>63963.18</v>
      </c>
      <c r="M418" s="331"/>
      <c r="N418" s="333">
        <v>85242.86</v>
      </c>
    </row>
    <row r="419" spans="1:14" ht="15">
      <c r="A419" s="140"/>
      <c r="B419" s="217"/>
      <c r="C419" s="260" t="s">
        <v>724</v>
      </c>
      <c r="D419" s="260" t="s">
        <v>725</v>
      </c>
      <c r="E419" s="260" t="s">
        <v>726</v>
      </c>
      <c r="F419" s="261" t="s">
        <v>198</v>
      </c>
      <c r="G419" s="327"/>
      <c r="H419" s="329">
        <v>962.83</v>
      </c>
      <c r="I419" s="331"/>
      <c r="J419" s="329">
        <v>1109.37</v>
      </c>
      <c r="K419" s="331"/>
      <c r="L419" s="329">
        <v>1585.47</v>
      </c>
      <c r="M419" s="331"/>
      <c r="N419" s="333">
        <v>5138.94</v>
      </c>
    </row>
    <row r="420" spans="1:14" ht="15">
      <c r="A420" s="140"/>
      <c r="B420" s="217"/>
      <c r="C420" s="260" t="s">
        <v>727</v>
      </c>
      <c r="D420" s="260" t="s">
        <v>728</v>
      </c>
      <c r="E420" s="260" t="s">
        <v>729</v>
      </c>
      <c r="F420" s="261" t="s">
        <v>334</v>
      </c>
      <c r="G420" s="327"/>
      <c r="H420" s="329">
        <v>2745.66</v>
      </c>
      <c r="I420" s="331"/>
      <c r="J420" s="329">
        <v>5725.32</v>
      </c>
      <c r="K420" s="331"/>
      <c r="L420" s="329">
        <v>7641.06</v>
      </c>
      <c r="M420" s="331"/>
      <c r="N420" s="333">
        <v>9549.84</v>
      </c>
    </row>
    <row r="421" spans="1:14" ht="15">
      <c r="A421" s="140"/>
      <c r="B421" s="217"/>
      <c r="C421" s="260" t="s">
        <v>730</v>
      </c>
      <c r="D421" s="260" t="s">
        <v>731</v>
      </c>
      <c r="E421" s="260" t="s">
        <v>732</v>
      </c>
      <c r="F421" s="261" t="s">
        <v>198</v>
      </c>
      <c r="G421" s="327"/>
      <c r="H421" s="329">
        <v>55504.39</v>
      </c>
      <c r="I421" s="331"/>
      <c r="J421" s="329">
        <v>94128.26</v>
      </c>
      <c r="K421" s="331"/>
      <c r="L421" s="329">
        <v>147850.36</v>
      </c>
      <c r="M421" s="331"/>
      <c r="N421" s="333">
        <v>178588.97</v>
      </c>
    </row>
    <row r="422" spans="1:14" ht="15">
      <c r="A422" s="140"/>
      <c r="B422" s="217"/>
      <c r="C422" s="220" t="s">
        <v>733</v>
      </c>
      <c r="D422" s="220" t="s">
        <v>734</v>
      </c>
      <c r="E422" s="220" t="s">
        <v>735</v>
      </c>
      <c r="F422" s="226" t="s">
        <v>191</v>
      </c>
      <c r="G422" s="308"/>
      <c r="H422" s="313">
        <v>2000</v>
      </c>
      <c r="I422" s="311"/>
      <c r="J422" s="313">
        <v>2000</v>
      </c>
      <c r="K422" s="311"/>
      <c r="L422" s="313">
        <v>2000</v>
      </c>
      <c r="M422" s="311"/>
      <c r="N422" s="318">
        <v>2000</v>
      </c>
    </row>
    <row r="423" spans="1:14" ht="15">
      <c r="A423" s="140" t="s">
        <v>114</v>
      </c>
      <c r="B423" s="137" t="s">
        <v>113</v>
      </c>
      <c r="C423" s="222"/>
      <c r="D423" s="222"/>
      <c r="E423" s="222"/>
      <c r="F423" s="346"/>
      <c r="G423" s="70"/>
      <c r="H423" s="72">
        <f>SUM(H424:H426)</f>
        <v>8331.89</v>
      </c>
      <c r="I423" s="72">
        <v>190.13</v>
      </c>
      <c r="J423" s="72">
        <f>SUM(J424:J426)</f>
        <v>10150.89</v>
      </c>
      <c r="K423" s="72">
        <v>3390.13</v>
      </c>
      <c r="L423" s="72">
        <f>SUM(L424:L426)</f>
        <v>10150.89</v>
      </c>
      <c r="M423" s="72">
        <v>3390.13</v>
      </c>
      <c r="N423" s="74">
        <f>SUM(N424:N426)</f>
        <v>10772.9</v>
      </c>
    </row>
    <row r="424" spans="1:14" ht="15">
      <c r="A424" s="140"/>
      <c r="B424" s="217"/>
      <c r="C424" s="247" t="s">
        <v>736</v>
      </c>
      <c r="D424" s="247" t="s">
        <v>737</v>
      </c>
      <c r="E424" s="247" t="s">
        <v>738</v>
      </c>
      <c r="F424" s="249" t="s">
        <v>198</v>
      </c>
      <c r="G424" s="309"/>
      <c r="H424" s="322">
        <v>0</v>
      </c>
      <c r="I424" s="312"/>
      <c r="J424" s="322">
        <v>516</v>
      </c>
      <c r="K424" s="312"/>
      <c r="L424" s="322">
        <v>516</v>
      </c>
      <c r="M424" s="312"/>
      <c r="N424" s="325">
        <v>516</v>
      </c>
    </row>
    <row r="425" spans="1:14" ht="15">
      <c r="A425" s="140"/>
      <c r="B425" s="217"/>
      <c r="C425" s="260" t="s">
        <v>739</v>
      </c>
      <c r="D425" s="260" t="s">
        <v>740</v>
      </c>
      <c r="E425" s="260" t="s">
        <v>741</v>
      </c>
      <c r="F425" s="261" t="s">
        <v>198</v>
      </c>
      <c r="G425" s="327"/>
      <c r="H425" s="329">
        <v>7574.92</v>
      </c>
      <c r="I425" s="331"/>
      <c r="J425" s="329">
        <v>8877.92</v>
      </c>
      <c r="K425" s="331"/>
      <c r="L425" s="329">
        <v>8877.92</v>
      </c>
      <c r="M425" s="331"/>
      <c r="N425" s="333">
        <v>9499.93</v>
      </c>
    </row>
    <row r="426" spans="1:14" ht="15">
      <c r="A426" s="140"/>
      <c r="B426" s="217"/>
      <c r="C426" s="220" t="s">
        <v>742</v>
      </c>
      <c r="D426" s="220" t="s">
        <v>743</v>
      </c>
      <c r="E426" s="220" t="s">
        <v>744</v>
      </c>
      <c r="F426" s="226" t="s">
        <v>198</v>
      </c>
      <c r="G426" s="308"/>
      <c r="H426" s="313">
        <v>756.97</v>
      </c>
      <c r="I426" s="311"/>
      <c r="J426" s="313">
        <v>756.97</v>
      </c>
      <c r="K426" s="311"/>
      <c r="L426" s="313">
        <v>756.97</v>
      </c>
      <c r="M426" s="311"/>
      <c r="N426" s="318">
        <v>756.97</v>
      </c>
    </row>
    <row r="427" spans="1:14" ht="15.75">
      <c r="A427" s="143" t="s">
        <v>110</v>
      </c>
      <c r="B427" s="145" t="s">
        <v>123</v>
      </c>
      <c r="C427" s="221"/>
      <c r="D427" s="221"/>
      <c r="E427" s="221"/>
      <c r="F427" s="337"/>
      <c r="G427" s="175">
        <f>+G416+G423</f>
        <v>63684.82</v>
      </c>
      <c r="H427" s="176">
        <f>+H416+H423</f>
        <v>98754.41</v>
      </c>
      <c r="I427" s="176">
        <f>+I416+I423</f>
        <v>197629.08</v>
      </c>
      <c r="J427" s="176">
        <f>+J416+J423</f>
        <v>185038.29</v>
      </c>
      <c r="K427" s="176">
        <f>+K416+K423</f>
        <v>300007.06</v>
      </c>
      <c r="L427" s="176">
        <f>+L416+L423</f>
        <v>268208.69</v>
      </c>
      <c r="M427" s="176">
        <f>+M416+M423</f>
        <v>398987.17</v>
      </c>
      <c r="N427" s="177">
        <f>+N416+N423</f>
        <v>339175.22</v>
      </c>
    </row>
    <row r="428" spans="1:14" ht="18.75">
      <c r="A428" s="178" t="s">
        <v>137</v>
      </c>
      <c r="B428" s="37" t="s">
        <v>144</v>
      </c>
      <c r="C428" s="130"/>
      <c r="D428" s="130"/>
      <c r="E428" s="130"/>
      <c r="F428" s="131"/>
      <c r="G428" s="179"/>
      <c r="H428" s="180">
        <v>0</v>
      </c>
      <c r="I428" s="180"/>
      <c r="J428" s="180">
        <v>0</v>
      </c>
      <c r="K428" s="180"/>
      <c r="L428" s="180">
        <v>0</v>
      </c>
      <c r="M428" s="180"/>
      <c r="N428" s="181">
        <v>0</v>
      </c>
    </row>
    <row r="429" spans="1:14" ht="16.5">
      <c r="A429" s="193" t="s">
        <v>132</v>
      </c>
      <c r="B429" s="194"/>
      <c r="C429" s="132"/>
      <c r="D429" s="132"/>
      <c r="E429" s="132"/>
      <c r="F429" s="132"/>
      <c r="G429" s="122">
        <f>+G428+G427+G415+G413+G403+G398+G378</f>
        <v>649485.23</v>
      </c>
      <c r="H429" s="123">
        <f>+H428+H427+H415+H413+H403+H398+H378</f>
        <v>729710.38</v>
      </c>
      <c r="I429" s="123">
        <f>+I428+I427+I415+I413+I403+I398+I378</f>
        <v>1729001.73</v>
      </c>
      <c r="J429" s="123">
        <f>+J428+J427+J415+J413+J403+J398+J378</f>
        <v>1444877.26</v>
      </c>
      <c r="K429" s="123">
        <f>+K428+K427+K415+K413+K403+K398+K378</f>
        <v>2508171.65</v>
      </c>
      <c r="L429" s="123">
        <f>+L428+L427+L415+L413+L403+L398+L378</f>
        <v>2139270.29</v>
      </c>
      <c r="M429" s="123">
        <f>+M428+M427+M415+M413+M403+M398+M378</f>
        <v>3219988.85</v>
      </c>
      <c r="N429" s="124">
        <f>+N428+N427+N415+N413+N403+N398+N378</f>
        <v>3005335.09</v>
      </c>
    </row>
    <row r="430" spans="1:14" ht="16.5">
      <c r="A430" s="193" t="s">
        <v>174</v>
      </c>
      <c r="B430" s="194"/>
      <c r="C430" s="129"/>
      <c r="D430" s="129"/>
      <c r="E430" s="129"/>
      <c r="F430" s="129"/>
      <c r="G430" s="2"/>
      <c r="H430" s="87">
        <v>0</v>
      </c>
      <c r="I430" s="3"/>
      <c r="J430" s="87">
        <v>0</v>
      </c>
      <c r="K430" s="3"/>
      <c r="L430" s="87">
        <v>0</v>
      </c>
      <c r="M430" s="3"/>
      <c r="N430" s="89">
        <v>0</v>
      </c>
    </row>
    <row r="431" spans="1:14" ht="16.5">
      <c r="A431" s="17"/>
      <c r="B431" s="42"/>
      <c r="C431" s="42"/>
      <c r="D431" s="42"/>
      <c r="E431" s="42"/>
      <c r="F431" s="42"/>
      <c r="G431" s="43"/>
      <c r="H431" s="43"/>
      <c r="I431" s="43"/>
      <c r="J431" s="43"/>
      <c r="K431" s="43"/>
      <c r="L431" s="43"/>
      <c r="M431" s="43"/>
      <c r="N431" s="44"/>
    </row>
    <row r="432" spans="1:14" ht="16.5">
      <c r="A432" s="45"/>
      <c r="B432" s="46" t="s">
        <v>129</v>
      </c>
      <c r="C432" s="133"/>
      <c r="D432" s="133"/>
      <c r="E432" s="133"/>
      <c r="F432" s="133"/>
      <c r="G432" s="123">
        <f>+G140-G429</f>
        <v>1319936.42</v>
      </c>
      <c r="H432" s="123">
        <f>+H140-H429</f>
        <v>1171602.48</v>
      </c>
      <c r="I432" s="123">
        <f>+I140-I429</f>
        <v>1149120.32</v>
      </c>
      <c r="J432" s="123">
        <f>+J140-J429</f>
        <v>1266549.58</v>
      </c>
      <c r="K432" s="123">
        <f>+K140-K429</f>
        <v>1052736.05</v>
      </c>
      <c r="L432" s="123">
        <f>+L140-L429</f>
        <v>1352133.24</v>
      </c>
      <c r="M432" s="123">
        <f>+M140-M429</f>
        <v>951928.82</v>
      </c>
      <c r="N432" s="124">
        <f>+N140-N429</f>
        <v>1802554.83</v>
      </c>
    </row>
    <row r="433" spans="1:14" s="23" customFormat="1" ht="16.5">
      <c r="A433" s="45"/>
      <c r="B433" s="46" t="s">
        <v>163</v>
      </c>
      <c r="C433" s="134"/>
      <c r="D433" s="134"/>
      <c r="E433" s="134"/>
      <c r="F433" s="134"/>
      <c r="G433" s="4"/>
      <c r="H433" s="127">
        <f>+H141-H430</f>
        <v>0</v>
      </c>
      <c r="I433" s="5"/>
      <c r="J433" s="127">
        <f>+J141-J430</f>
        <v>0</v>
      </c>
      <c r="K433" s="5"/>
      <c r="L433" s="127">
        <f>+L141-L430</f>
        <v>0</v>
      </c>
      <c r="M433" s="5"/>
      <c r="N433" s="125">
        <f>+N141-N430</f>
        <v>0</v>
      </c>
    </row>
    <row r="434" spans="1:14" s="23" customFormat="1" ht="16.5">
      <c r="A434" s="47"/>
      <c r="B434" s="46" t="s">
        <v>134</v>
      </c>
      <c r="C434" s="133"/>
      <c r="D434" s="133"/>
      <c r="E434" s="133"/>
      <c r="F434" s="133"/>
      <c r="G434" s="123">
        <v>0</v>
      </c>
      <c r="H434" s="123">
        <f>IF(H432&lt;0,-H432,0)</f>
        <v>0</v>
      </c>
      <c r="I434" s="123">
        <v>0</v>
      </c>
      <c r="J434" s="123">
        <f>IF(J432&lt;0,-J432,0)</f>
        <v>0</v>
      </c>
      <c r="K434" s="123">
        <v>0</v>
      </c>
      <c r="L434" s="123">
        <f>IF(L432&lt;0,-L432,0)</f>
        <v>0</v>
      </c>
      <c r="M434" s="123">
        <v>0</v>
      </c>
      <c r="N434" s="126">
        <f>IF(N432&lt;0,-N432,0)</f>
        <v>0</v>
      </c>
    </row>
    <row r="435" spans="1:14" s="48" customFormat="1" ht="21" customHeight="1">
      <c r="A435" s="207" t="s">
        <v>149</v>
      </c>
      <c r="B435" s="207"/>
      <c r="C435" s="207"/>
      <c r="D435" s="207"/>
      <c r="E435" s="207"/>
      <c r="F435" s="207"/>
      <c r="G435" s="207"/>
      <c r="H435" s="207"/>
      <c r="I435" s="207"/>
      <c r="J435" s="207"/>
      <c r="K435" s="207"/>
      <c r="L435" s="207"/>
      <c r="M435" s="207"/>
      <c r="N435" s="207"/>
    </row>
    <row r="436" spans="1:14" s="48" customFormat="1" ht="21" customHeight="1">
      <c r="A436" s="208" t="s">
        <v>151</v>
      </c>
      <c r="B436" s="208"/>
      <c r="C436" s="208"/>
      <c r="D436" s="208"/>
      <c r="E436" s="208"/>
      <c r="F436" s="208"/>
      <c r="G436" s="208"/>
      <c r="H436" s="208"/>
      <c r="I436" s="208"/>
      <c r="J436" s="208"/>
      <c r="K436" s="208"/>
      <c r="L436" s="208"/>
      <c r="M436" s="208"/>
      <c r="N436" s="208"/>
    </row>
    <row r="437" spans="1:14" s="48" customFormat="1" ht="21" customHeight="1">
      <c r="A437" s="198" t="s">
        <v>167</v>
      </c>
      <c r="B437" s="198"/>
      <c r="C437" s="198"/>
      <c r="D437" s="198"/>
      <c r="E437" s="198"/>
      <c r="F437" s="198"/>
      <c r="G437" s="198"/>
      <c r="H437" s="198"/>
      <c r="I437" s="198"/>
      <c r="J437" s="198"/>
      <c r="K437" s="198"/>
      <c r="L437" s="198"/>
      <c r="M437" s="198"/>
      <c r="N437" s="198"/>
    </row>
    <row r="438" ht="15" customHeight="1">
      <c r="A438" s="48"/>
    </row>
    <row r="439" ht="15" customHeight="1">
      <c r="A439" s="48"/>
    </row>
    <row r="440" ht="15" customHeight="1">
      <c r="A440" s="48"/>
    </row>
    <row r="441" ht="15" customHeight="1">
      <c r="A441" s="48"/>
    </row>
    <row r="442" ht="15" customHeight="1">
      <c r="A442" s="48"/>
    </row>
    <row r="443" ht="15" customHeight="1">
      <c r="A443" s="48"/>
    </row>
    <row r="444" ht="15" customHeight="1">
      <c r="A444" s="48"/>
    </row>
    <row r="445" ht="15" customHeight="1">
      <c r="A445" s="48"/>
    </row>
    <row r="446" ht="15" customHeight="1">
      <c r="A446" s="48"/>
    </row>
    <row r="447" ht="15" customHeight="1">
      <c r="A447" s="48"/>
    </row>
    <row r="448" ht="15" customHeight="1">
      <c r="A448" s="48"/>
    </row>
    <row r="449" ht="15" customHeight="1">
      <c r="A449" s="48"/>
    </row>
    <row r="450" ht="15" customHeight="1">
      <c r="A450" s="48"/>
    </row>
    <row r="451" ht="15" customHeight="1">
      <c r="A451" s="48"/>
    </row>
    <row r="452" ht="15" customHeight="1">
      <c r="A452" s="48"/>
    </row>
    <row r="453" ht="15" customHeight="1">
      <c r="A453" s="48"/>
    </row>
    <row r="454" ht="15" customHeight="1">
      <c r="A454" s="48"/>
    </row>
    <row r="455" ht="15" customHeight="1">
      <c r="A455" s="48"/>
    </row>
    <row r="456" ht="15" customHeight="1">
      <c r="A456" s="48"/>
    </row>
    <row r="457" ht="15" customHeight="1">
      <c r="A457" s="48"/>
    </row>
    <row r="458" ht="15" customHeight="1">
      <c r="A458" s="48"/>
    </row>
    <row r="459" ht="15" customHeight="1">
      <c r="A459" s="48"/>
    </row>
    <row r="460" ht="15" customHeight="1">
      <c r="A460" s="48"/>
    </row>
    <row r="461" ht="15" customHeight="1">
      <c r="A461" s="48"/>
    </row>
    <row r="462" ht="15" customHeight="1">
      <c r="A462" s="48"/>
    </row>
    <row r="463" ht="15" customHeight="1">
      <c r="A463" s="48"/>
    </row>
    <row r="464" ht="15" customHeight="1">
      <c r="A464" s="48"/>
    </row>
    <row r="465" ht="15" customHeight="1">
      <c r="A465" s="48"/>
    </row>
    <row r="466" ht="15" customHeight="1">
      <c r="A466" s="48"/>
    </row>
    <row r="467" ht="15" customHeight="1">
      <c r="A467" s="48"/>
    </row>
    <row r="468" ht="15" customHeight="1">
      <c r="A468" s="48"/>
    </row>
    <row r="469" ht="15" customHeight="1">
      <c r="A469" s="48"/>
    </row>
    <row r="470" ht="15" customHeight="1">
      <c r="A470" s="48"/>
    </row>
    <row r="471" ht="15" customHeight="1">
      <c r="A471" s="48"/>
    </row>
    <row r="472" ht="15" customHeight="1">
      <c r="A472" s="48"/>
    </row>
    <row r="473" ht="15" customHeight="1">
      <c r="A473" s="48"/>
    </row>
    <row r="474" ht="15" customHeight="1">
      <c r="A474" s="48"/>
    </row>
    <row r="475" ht="15" customHeight="1">
      <c r="A475" s="48"/>
    </row>
    <row r="476" ht="15" customHeight="1">
      <c r="A476" s="48"/>
    </row>
    <row r="477" ht="15" customHeight="1">
      <c r="A477" s="48"/>
    </row>
    <row r="478" ht="15" customHeight="1">
      <c r="A478" s="48"/>
    </row>
    <row r="479" ht="15" customHeight="1">
      <c r="A479" s="48"/>
    </row>
    <row r="480" ht="15" customHeight="1">
      <c r="A480" s="48"/>
    </row>
    <row r="481" ht="15" customHeight="1">
      <c r="A481" s="48"/>
    </row>
    <row r="482" ht="15" customHeight="1">
      <c r="A482" s="48"/>
    </row>
    <row r="483" ht="15" customHeight="1">
      <c r="A483" s="48"/>
    </row>
    <row r="484" ht="15" customHeight="1">
      <c r="A484" s="48"/>
    </row>
    <row r="485" ht="15" customHeight="1">
      <c r="A485" s="48"/>
    </row>
    <row r="486" ht="15" customHeight="1">
      <c r="A486" s="48"/>
    </row>
    <row r="487" ht="15" customHeight="1">
      <c r="A487" s="48"/>
    </row>
    <row r="488" ht="15" customHeight="1">
      <c r="A488" s="48"/>
    </row>
    <row r="489" ht="15" customHeight="1">
      <c r="A489" s="48"/>
    </row>
    <row r="490" ht="15" customHeight="1">
      <c r="A490" s="48"/>
    </row>
    <row r="491" ht="15" customHeight="1">
      <c r="A491" s="48"/>
    </row>
    <row r="492" ht="15" customHeight="1">
      <c r="A492" s="48"/>
    </row>
    <row r="493" ht="15" customHeight="1">
      <c r="A493" s="48"/>
    </row>
    <row r="494" ht="15" customHeight="1">
      <c r="A494" s="48"/>
    </row>
    <row r="495" ht="15" customHeight="1">
      <c r="A495" s="48"/>
    </row>
    <row r="496" ht="15" customHeight="1">
      <c r="A496" s="48"/>
    </row>
    <row r="497" ht="15" customHeight="1">
      <c r="A497" s="48"/>
    </row>
    <row r="498" ht="15" customHeight="1">
      <c r="A498" s="48"/>
    </row>
    <row r="499" ht="15" customHeight="1">
      <c r="A499" s="48"/>
    </row>
    <row r="500" ht="15" customHeight="1">
      <c r="A500" s="48"/>
    </row>
    <row r="501" ht="15" customHeight="1">
      <c r="A501" s="48"/>
    </row>
    <row r="502" ht="15" customHeight="1">
      <c r="A502" s="48"/>
    </row>
    <row r="503" ht="15" customHeight="1">
      <c r="A503" s="48"/>
    </row>
    <row r="504" ht="15" customHeight="1">
      <c r="A504" s="48"/>
    </row>
    <row r="505" ht="15" customHeight="1">
      <c r="A505" s="48"/>
    </row>
    <row r="506" ht="15" customHeight="1">
      <c r="A506" s="48"/>
    </row>
    <row r="507" ht="15" customHeight="1">
      <c r="A507" s="48"/>
    </row>
    <row r="508" ht="15" customHeight="1">
      <c r="A508" s="48"/>
    </row>
    <row r="509" ht="15" customHeight="1">
      <c r="A509" s="48"/>
    </row>
    <row r="510" ht="15" customHeight="1">
      <c r="A510" s="48"/>
    </row>
    <row r="511" ht="15" customHeight="1">
      <c r="A511" s="48"/>
    </row>
    <row r="512" ht="15" customHeight="1">
      <c r="A512" s="48"/>
    </row>
    <row r="513" ht="15" customHeight="1">
      <c r="A513" s="48"/>
    </row>
    <row r="514" ht="15" customHeight="1">
      <c r="A514" s="48"/>
    </row>
    <row r="515" ht="15" customHeight="1">
      <c r="A515" s="48"/>
    </row>
    <row r="516" ht="15" customHeight="1">
      <c r="A516" s="48"/>
    </row>
    <row r="517" ht="15" customHeight="1">
      <c r="A517" s="48"/>
    </row>
    <row r="518" ht="15" customHeight="1">
      <c r="A518" s="48"/>
    </row>
    <row r="519" ht="15" customHeight="1">
      <c r="A519" s="48"/>
    </row>
    <row r="520" ht="15" customHeight="1">
      <c r="A520" s="48"/>
    </row>
    <row r="521" ht="15" customHeight="1">
      <c r="A521" s="48"/>
    </row>
    <row r="522" ht="15" customHeight="1">
      <c r="A522" s="48"/>
    </row>
    <row r="523" ht="15" customHeight="1">
      <c r="A523" s="48"/>
    </row>
    <row r="524" ht="15" customHeight="1">
      <c r="A524" s="48"/>
    </row>
    <row r="525" ht="15" customHeight="1">
      <c r="A525" s="48"/>
    </row>
    <row r="526" ht="15" customHeight="1">
      <c r="A526" s="48"/>
    </row>
    <row r="527" ht="15" customHeight="1">
      <c r="A527" s="48"/>
    </row>
    <row r="528" ht="15" customHeight="1">
      <c r="A528" s="48"/>
    </row>
    <row r="529" ht="15" customHeight="1">
      <c r="A529" s="48"/>
    </row>
    <row r="530" ht="15" customHeight="1">
      <c r="A530" s="48"/>
    </row>
    <row r="531" ht="15" customHeight="1">
      <c r="A531" s="48"/>
    </row>
    <row r="532" ht="15" customHeight="1">
      <c r="A532" s="48"/>
    </row>
    <row r="533" ht="15" customHeight="1">
      <c r="A533" s="48"/>
    </row>
    <row r="534" ht="15" customHeight="1">
      <c r="A534" s="48"/>
    </row>
    <row r="535" ht="15" customHeight="1">
      <c r="A535" s="48"/>
    </row>
    <row r="536" ht="15" customHeight="1">
      <c r="A536" s="48"/>
    </row>
    <row r="537" ht="15" customHeight="1">
      <c r="A537" s="48"/>
    </row>
    <row r="538" ht="15" customHeight="1">
      <c r="A538" s="48"/>
    </row>
    <row r="539" ht="15" customHeight="1">
      <c r="A539" s="48"/>
    </row>
  </sheetData>
  <sheetProtection password="D3C7" sheet="1" objects="1" scenarios="1"/>
  <mergeCells count="39">
    <mergeCell ref="A429:B429"/>
    <mergeCell ref="A430:B430"/>
    <mergeCell ref="A435:N435"/>
    <mergeCell ref="A436:N436"/>
    <mergeCell ref="A437:N437"/>
    <mergeCell ref="F143:F145"/>
    <mergeCell ref="G143:N143"/>
    <mergeCell ref="G144:H144"/>
    <mergeCell ref="I144:J144"/>
    <mergeCell ref="K144:L144"/>
    <mergeCell ref="M144:N144"/>
    <mergeCell ref="E143:E145"/>
    <mergeCell ref="A141:B141"/>
    <mergeCell ref="A143:A145"/>
    <mergeCell ref="B143:B145"/>
    <mergeCell ref="C143:C145"/>
    <mergeCell ref="D143:D145"/>
    <mergeCell ref="A140:B140"/>
    <mergeCell ref="A8:N8"/>
    <mergeCell ref="A9:N9"/>
    <mergeCell ref="A11:A13"/>
    <mergeCell ref="B11:B13"/>
    <mergeCell ref="C11:C13"/>
    <mergeCell ref="D11:D13"/>
    <mergeCell ref="E11:E13"/>
    <mergeCell ref="F11:F13"/>
    <mergeCell ref="G11:N11"/>
    <mergeCell ref="G12:H12"/>
    <mergeCell ref="I12:J12"/>
    <mergeCell ref="K12:L12"/>
    <mergeCell ref="M12:N12"/>
    <mergeCell ref="A138:B138"/>
    <mergeCell ref="A139:B139"/>
    <mergeCell ref="A7:N7"/>
    <mergeCell ref="B1:N2"/>
    <mergeCell ref="A3:N3"/>
    <mergeCell ref="A4:N4"/>
    <mergeCell ref="A5:N5"/>
    <mergeCell ref="A6:N6"/>
  </mergeCells>
  <pageMargins left="0.31496062992126" right="0.118110236220472" top="0.15748031496063" bottom="0" header="0" footer="0"/>
  <pageSetup fitToHeight="2" horizontalDpi="600" verticalDpi="600" orientation="landscape" paperSize="9" scale="1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Siscom</cp:lastModifiedBy>
  <cp:lastPrinted>2025-01-31T15:01:04Z</cp:lastPrinted>
  <dcterms:created xsi:type="dcterms:W3CDTF">2015-02-26T11:29:02Z</dcterms:created>
  <dcterms:modified xsi:type="dcterms:W3CDTF">2025-02-28T08:51:52Z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