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<sst xmlns="http://schemas.openxmlformats.org/spreadsheetml/2006/main" count="288" uniqueCount="130">
  <si>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</si>
  <si>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</si>
  <si>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</si>
  <si>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</si>
  <si>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</si>
  <si>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</si>
  <si>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</si>
  <si>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</si>
  <si>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</si>
  <si>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</si>
  <si>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</si>
  <si>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</si>
  <si>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</si>
  <si>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</si>
  <si>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</si>
  <si>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</si>
  <si>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</si>
  <si>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</si>
  <si>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</si>
  <si>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</si>
  <si>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</si>
  <si>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</si>
  <si>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</si>
  <si>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</si>
  <si>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</si>
  <si>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</si>
  <si>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</si>
  <si>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</si>
  <si>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</si>
  <si>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</si>
  <si>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</si>
  <si>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</si>
  <si>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</si>
  <si>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</si>
  <si>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</si>
  <si>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</si>
  <si>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</si>
  <si>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</si>
  <si>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</si>
  <si>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</si>
  <si>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</si>
  <si>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</si>
  <si>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</si>
  <si>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</si>
  <si>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</si>
  <si>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</si>
  <si>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</si>
  <si>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</si>
  <si>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</si>
  <si>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</si>
  <si>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</si>
  <si>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</si>
  <si>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</si>
  <si>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</si>
  <si>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</si>
  <si>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</si>
  <si>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</si>
  <si>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</si>
  <si>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</si>
  <si>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</si>
  <si>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</si>
  <si>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</si>
  <si>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</si>
  <si>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</si>
  <si>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</si>
  <si>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</si>
  <si>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</si>
  <si>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</si>
  <si>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</si>
  <si>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</si>
  <si>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</si>
  <si>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</si>
  <si>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</si>
  <si>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</si>
  <si>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</si>
  <si>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</si>
  <si>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</si>
  <si>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</si>
  <si>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</si>
  <si>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</si>
  <si>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</si>
  <si>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</si>
  <si>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</si>
  <si>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</si>
  <si>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</si>
  <si>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</si>
  <si>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</si>
  <si>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</si>
  <si>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</si>
  <si>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</si>
  <si>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</si>
  <si>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</si>
  <si>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</si>
  <si>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</si>
  <si>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</si>
  <si>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</si>
  <si>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</si>
  <si>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</si>
  <si>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</si>
  <si>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</si>
  <si>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</si>
  <si>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</si>
  <si>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</si>
  <si>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</si>
  <si>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</si>
  <si>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</si>
  <si>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</si>
  <si>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</si>
  <si>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</si>
  <si>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</si>
  <si>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</si>
  <si>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</si>
  <si>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</si>
  <si>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Comunicazione dello Stock del Debito Commerciale al 31 Dicembre alla Data del 31/12/2020</t>
  </si>
  <si>
    <t>Vengono visualizzate tutte le Fatture SCADUTE E NON PAGATE al 31/12/2020</t>
  </si>
  <si>
    <t>Ammontare Complessivo dei Debiti (AL NETTO DELL'IVA SPLIT PAYMENT)</t>
  </si>
  <si>
    <t>31/12/2020</t>
  </si>
  <si>
    <t>2030039170</t>
  </si>
  <si>
    <t>31/08/2020</t>
  </si>
  <si>
    <t>Ove applicabile, imposta di bollo assolta in modo virtuale ai sensi del DM 17 giugno 2014.</t>
  </si>
  <si>
    <t>SI</t>
  </si>
  <si>
    <t>ZBB2763597</t>
  </si>
  <si>
    <t>02/09/2020</t>
  </si>
  <si>
    <t>ENEL SOLE srl TOSAP</t>
  </si>
  <si>
    <t>02322600541</t>
  </si>
  <si>
    <t/>
  </si>
  <si>
    <t>SERVIZIO TECNICO</t>
  </si>
  <si>
    <t>01/10/2020</t>
  </si>
  <si>
    <t>Z6F299248D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</si>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</sst>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5" t="s">
        <v>55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8" t="s">
        <v>13</v>
      </c>
      <c r="AB4" s="223"/>
      <c r="AC4" s="223"/>
      <c r="AD4" s="223"/>
      <c r="AE4" s="223"/>
      <c r="AF4" s="223"/>
      <c r="AG4" s="229"/>
      <c r="AH4" s="32">
        <v>30</v>
      </c>
    </row>
    <row r="5" spans="1:34" s="15" customFormat="1" ht="22.5" customHeight="1">
      <c r="A5" s="225" t="s">
        <v>14</v>
      </c>
      <c r="B5" s="226"/>
      <c r="C5" s="227"/>
      <c r="D5" s="225" t="s">
        <v>15</v>
      </c>
      <c r="E5" s="226"/>
      <c r="F5" s="226"/>
      <c r="G5" s="226"/>
      <c r="H5" s="227"/>
      <c r="I5" s="225" t="s">
        <v>16</v>
      </c>
      <c r="J5" s="226"/>
      <c r="K5" s="227"/>
      <c r="L5" s="225" t="s">
        <v>1</v>
      </c>
      <c r="M5" s="226"/>
      <c r="N5" s="226"/>
      <c r="O5" s="225" t="s">
        <v>17</v>
      </c>
      <c r="P5" s="227"/>
      <c r="Q5" s="225" t="s">
        <v>18</v>
      </c>
      <c r="R5" s="226"/>
      <c r="S5" s="226"/>
      <c r="T5" s="227"/>
      <c r="U5" s="225" t="s">
        <v>19</v>
      </c>
      <c r="V5" s="226"/>
      <c r="W5" s="226"/>
      <c r="X5" s="58" t="s">
        <v>47</v>
      </c>
      <c r="Y5" s="225" t="s">
        <v>20</v>
      </c>
      <c r="Z5" s="227"/>
      <c r="AA5" s="230" t="s">
        <v>41</v>
      </c>
      <c r="AB5" s="231"/>
      <c r="AC5" s="231"/>
      <c r="AD5" s="231"/>
      <c r="AE5" s="231"/>
      <c r="AF5" s="231"/>
      <c r="AG5" s="231"/>
      <c r="AH5" s="23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5"/>
      <c r="P3" s="235"/>
      <c r="Q3" s="235"/>
      <c r="R3" s="236"/>
    </row>
    <row r="4" spans="1:18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7" t="s">
        <v>13</v>
      </c>
      <c r="L5" s="238"/>
      <c r="M5" s="238"/>
      <c r="N5" s="238"/>
      <c r="O5" s="238"/>
      <c r="P5" s="238"/>
      <c r="Q5" s="23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0" t="s">
        <v>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8"/>
      <c r="AE4" s="251"/>
      <c r="AF4" s="251"/>
      <c r="AG4" s="251"/>
      <c r="AH4" s="252"/>
      <c r="AI4" s="245"/>
    </row>
    <row r="5" spans="1:35" s="90" customFormat="1" ht="22.5" customHeight="1">
      <c r="A5" s="230" t="s">
        <v>14</v>
      </c>
      <c r="B5" s="240"/>
      <c r="C5" s="241"/>
      <c r="D5" s="230" t="s">
        <v>15</v>
      </c>
      <c r="E5" s="240"/>
      <c r="F5" s="240"/>
      <c r="G5" s="240"/>
      <c r="H5" s="240"/>
      <c r="I5" s="240"/>
      <c r="J5" s="240"/>
      <c r="K5" s="241"/>
      <c r="L5" s="230" t="s">
        <v>16</v>
      </c>
      <c r="M5" s="240"/>
      <c r="N5" s="241"/>
      <c r="O5" s="230" t="s">
        <v>1</v>
      </c>
      <c r="P5" s="240"/>
      <c r="Q5" s="240"/>
      <c r="R5" s="230" t="s">
        <v>17</v>
      </c>
      <c r="S5" s="241"/>
      <c r="T5" s="230" t="s">
        <v>18</v>
      </c>
      <c r="U5" s="240"/>
      <c r="V5" s="240"/>
      <c r="W5" s="241"/>
      <c r="X5" s="230" t="s">
        <v>19</v>
      </c>
      <c r="Y5" s="240"/>
      <c r="Z5" s="240"/>
      <c r="AA5" s="103" t="s">
        <v>47</v>
      </c>
      <c r="AB5" s="230" t="s">
        <v>20</v>
      </c>
      <c r="AC5" s="241"/>
      <c r="AD5" s="230" t="s">
        <v>64</v>
      </c>
      <c r="AE5" s="244"/>
      <c r="AF5" s="244"/>
      <c r="AG5" s="244"/>
      <c r="AH5" s="244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2"/>
      <c r="AK6" s="243"/>
      <c r="AL6" s="24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6"/>
    </row>
    <row r="4" spans="1:15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62" customFormat="1" ht="22.5" customHeight="1">
      <c r="A5" s="233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253" t="s">
        <v>64</v>
      </c>
      <c r="L5" s="254"/>
      <c r="M5" s="254"/>
      <c r="N5" s="254"/>
      <c r="O5" s="25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5" t="s">
        <v>101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0" t="s">
        <v>100</v>
      </c>
      <c r="B5" s="271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6" t="s">
        <v>98</v>
      </c>
      <c r="O5" s="257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0" t="s">
        <v>97</v>
      </c>
      <c r="B7" s="279"/>
      <c r="C7" s="164">
        <f>Debiti!G6</f>
        <v>4946.009999999999</v>
      </c>
      <c r="D7" s="162"/>
      <c r="E7" s="265" t="s">
        <v>111</v>
      </c>
      <c r="F7" s="266"/>
      <c r="G7" s="266"/>
      <c r="H7" s="97"/>
      <c r="I7" s="183"/>
      <c r="J7" s="182"/>
      <c r="K7" s="97"/>
      <c r="L7" s="173"/>
      <c r="M7" s="181"/>
      <c r="N7" s="256" t="s">
        <v>96</v>
      </c>
      <c r="O7" s="257"/>
      <c r="P7" s="257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2" t="s">
        <v>95</v>
      </c>
      <c r="B9" s="278"/>
      <c r="C9" s="174">
        <f>ElencoFatture!O6</f>
        <v>0</v>
      </c>
      <c r="D9" s="175"/>
      <c r="E9" s="272" t="s">
        <v>89</v>
      </c>
      <c r="F9" s="273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2" t="s">
        <v>93</v>
      </c>
      <c r="B10" s="273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2" t="s">
        <v>92</v>
      </c>
      <c r="B11" s="274"/>
      <c r="C11" s="174">
        <f>ElencoFatture!O8</f>
        <v>0</v>
      </c>
      <c r="D11" s="175"/>
      <c r="E11" s="272" t="s">
        <v>89</v>
      </c>
      <c r="F11" s="278"/>
      <c r="G11" s="174">
        <f>C11/100*5</f>
        <v>0</v>
      </c>
      <c r="H11" s="162"/>
      <c r="I11" s="264"/>
      <c r="J11" s="264"/>
      <c r="K11" s="97"/>
      <c r="L11" s="173"/>
      <c r="M11" s="160"/>
      <c r="N11" s="256" t="s">
        <v>91</v>
      </c>
      <c r="O11" s="257"/>
      <c r="P11" s="257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0" t="s">
        <v>90</v>
      </c>
      <c r="B13" s="261"/>
      <c r="C13" s="164">
        <f>C11</f>
        <v>0</v>
      </c>
      <c r="D13" s="172"/>
      <c r="E13" s="260" t="s">
        <v>89</v>
      </c>
      <c r="F13" s="261"/>
      <c r="G13" s="163">
        <f>C13/100*5</f>
        <v>0</v>
      </c>
      <c r="H13" s="162"/>
      <c r="I13" s="262" t="s">
        <v>88</v>
      </c>
      <c r="J13" s="263"/>
      <c r="L13" s="161" t="str">
        <f>IF(C7&lt;=G13,"SI","NO")</f>
        <v>NO</v>
      </c>
      <c r="M13" s="160"/>
      <c r="N13" s="258" t="s">
        <v>87</v>
      </c>
      <c r="O13" s="259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0" t="s">
        <v>86</v>
      </c>
      <c r="B15" s="279"/>
      <c r="C15" s="164">
        <v>0</v>
      </c>
      <c r="D15" s="97"/>
      <c r="E15" s="260" t="s">
        <v>85</v>
      </c>
      <c r="F15" s="261"/>
      <c r="G15" s="163">
        <f>IF(OR(C15=0,C15="0,00"),0,C7/C15)</f>
        <v>0</v>
      </c>
      <c r="H15" s="162"/>
      <c r="I15" s="262" t="s">
        <v>84</v>
      </c>
      <c r="J15" s="263"/>
      <c r="L15" s="161" t="str">
        <f>IF(G15&lt;=0.9,"SI","NO")</f>
        <v>SI</v>
      </c>
      <c r="M15" s="160"/>
      <c r="N15" s="258" t="s">
        <v>83</v>
      </c>
      <c r="O15" s="25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1" t="s">
        <v>82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81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5" t="s">
        <v>113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6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0" t="s">
        <v>72</v>
      </c>
      <c r="B5" s="283"/>
      <c r="C5" s="283"/>
      <c r="D5" s="283"/>
      <c r="E5" s="283"/>
      <c r="F5" s="284"/>
      <c r="G5" s="148">
        <f>(G15)</f>
        <v>5629.0599999999995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0" t="s">
        <v>115</v>
      </c>
      <c r="B6" s="283"/>
      <c r="C6" s="283"/>
      <c r="D6" s="283"/>
      <c r="E6" s="283"/>
      <c r="F6" s="283"/>
      <c r="G6" s="208">
        <f>(J15)</f>
        <v>4946.009999999999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0" t="s">
        <v>14</v>
      </c>
      <c r="B8" s="240"/>
      <c r="C8" s="241"/>
      <c r="D8" s="230" t="s">
        <v>15</v>
      </c>
      <c r="E8" s="240"/>
      <c r="F8" s="240"/>
      <c r="G8" s="240"/>
      <c r="H8" s="240"/>
      <c r="I8" s="240"/>
      <c r="J8" s="240"/>
      <c r="K8" s="241"/>
      <c r="L8" s="230" t="s">
        <v>16</v>
      </c>
      <c r="M8" s="240"/>
      <c r="N8" s="241"/>
      <c r="O8" s="230" t="s">
        <v>1</v>
      </c>
      <c r="P8" s="240"/>
      <c r="Q8" s="240"/>
      <c r="R8" s="230" t="s">
        <v>17</v>
      </c>
      <c r="S8" s="241"/>
      <c r="T8" s="230" t="s">
        <v>18</v>
      </c>
      <c r="U8" s="240"/>
      <c r="V8" s="240"/>
      <c r="W8" s="241"/>
      <c r="X8" s="230" t="s">
        <v>19</v>
      </c>
      <c r="Y8" s="240"/>
      <c r="Z8" s="24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378</v>
      </c>
      <c r="C11" s="109" t="s">
        <v>116</v>
      </c>
      <c r="D11" s="209" t="s">
        <v>117</v>
      </c>
      <c r="E11" s="109" t="s">
        <v>118</v>
      </c>
      <c r="F11" s="111" t="s">
        <v>119</v>
      </c>
      <c r="G11" s="112">
        <v>1646.1</v>
      </c>
      <c r="H11" s="112">
        <v>0</v>
      </c>
      <c r="I11" s="143" t="s">
        <v>120</v>
      </c>
      <c r="J11" s="112">
        <f>IF(I11="SI",G11-H11,G11)</f>
        <v>1646.1</v>
      </c>
      <c r="K11" s="210" t="s">
        <v>121</v>
      </c>
      <c r="L11" s="108">
        <v>2020</v>
      </c>
      <c r="M11" s="108">
        <v>2011</v>
      </c>
      <c r="N11" s="109" t="s">
        <v>122</v>
      </c>
      <c r="O11" s="111" t="s">
        <v>123</v>
      </c>
      <c r="P11" s="109" t="s">
        <v>124</v>
      </c>
      <c r="Q11" s="109" t="s">
        <v>125</v>
      </c>
      <c r="R11" s="108">
        <v>2</v>
      </c>
      <c r="S11" s="111" t="s">
        <v>126</v>
      </c>
      <c r="T11" s="108">
        <v>1080203</v>
      </c>
      <c r="U11" s="108">
        <v>2890</v>
      </c>
      <c r="V11" s="108">
        <v>1938</v>
      </c>
      <c r="W11" s="108">
        <v>99</v>
      </c>
      <c r="X11" s="113">
        <v>2020</v>
      </c>
      <c r="Y11" s="113">
        <v>25</v>
      </c>
      <c r="Z11" s="113">
        <v>0</v>
      </c>
      <c r="AA11" s="114" t="s">
        <v>125</v>
      </c>
      <c r="AB11" s="109" t="s">
        <v>127</v>
      </c>
      <c r="AC11" s="107">
        <f>IF(O11=O10,0,1)</f>
        <v>1</v>
      </c>
    </row>
    <row r="12" spans="1:29" ht="15">
      <c r="A12" s="108">
        <v>2020</v>
      </c>
      <c r="B12" s="108">
        <v>378</v>
      </c>
      <c r="C12" s="109" t="s">
        <v>116</v>
      </c>
      <c r="D12" s="209" t="s">
        <v>117</v>
      </c>
      <c r="E12" s="109" t="s">
        <v>118</v>
      </c>
      <c r="F12" s="111" t="s">
        <v>119</v>
      </c>
      <c r="G12" s="112">
        <v>1540.51</v>
      </c>
      <c r="H12" s="112">
        <v>0</v>
      </c>
      <c r="I12" s="143" t="s">
        <v>120</v>
      </c>
      <c r="J12" s="112">
        <f>IF(I12="SI",G12-H12,G12)</f>
        <v>1540.51</v>
      </c>
      <c r="K12" s="210" t="s">
        <v>128</v>
      </c>
      <c r="L12" s="108">
        <v>2020</v>
      </c>
      <c r="M12" s="108">
        <v>2011</v>
      </c>
      <c r="N12" s="109" t="s">
        <v>122</v>
      </c>
      <c r="O12" s="111" t="s">
        <v>123</v>
      </c>
      <c r="P12" s="109" t="s">
        <v>124</v>
      </c>
      <c r="Q12" s="109" t="s">
        <v>125</v>
      </c>
      <c r="R12" s="108">
        <v>2</v>
      </c>
      <c r="S12" s="111" t="s">
        <v>126</v>
      </c>
      <c r="T12" s="108">
        <v>1080203</v>
      </c>
      <c r="U12" s="108">
        <v>2890</v>
      </c>
      <c r="V12" s="108">
        <v>1938</v>
      </c>
      <c r="W12" s="108">
        <v>99</v>
      </c>
      <c r="X12" s="113">
        <v>2020</v>
      </c>
      <c r="Y12" s="113">
        <v>26</v>
      </c>
      <c r="Z12" s="113">
        <v>0</v>
      </c>
      <c r="AA12" s="114" t="s">
        <v>125</v>
      </c>
      <c r="AB12" s="109" t="s">
        <v>127</v>
      </c>
      <c r="AC12" s="107">
        <f>IF(O12=O11,0,1)</f>
        <v>0</v>
      </c>
    </row>
    <row r="13" spans="1:29" ht="15">
      <c r="A13" s="108">
        <v>2020</v>
      </c>
      <c r="B13" s="108">
        <v>378</v>
      </c>
      <c r="C13" s="109" t="s">
        <v>116</v>
      </c>
      <c r="D13" s="209" t="s">
        <v>117</v>
      </c>
      <c r="E13" s="109" t="s">
        <v>118</v>
      </c>
      <c r="F13" s="111" t="s">
        <v>119</v>
      </c>
      <c r="G13" s="112">
        <v>2442.45</v>
      </c>
      <c r="H13" s="112">
        <v>683.05</v>
      </c>
      <c r="I13" s="143" t="s">
        <v>120</v>
      </c>
      <c r="J13" s="112">
        <f>IF(I13="SI",G13-H13,G13)</f>
        <v>1759.3999999999999</v>
      </c>
      <c r="K13" s="210" t="s">
        <v>121</v>
      </c>
      <c r="L13" s="108">
        <v>2020</v>
      </c>
      <c r="M13" s="108">
        <v>2011</v>
      </c>
      <c r="N13" s="109" t="s">
        <v>122</v>
      </c>
      <c r="O13" s="111" t="s">
        <v>123</v>
      </c>
      <c r="P13" s="109" t="s">
        <v>124</v>
      </c>
      <c r="Q13" s="109" t="s">
        <v>125</v>
      </c>
      <c r="R13" s="108">
        <v>2</v>
      </c>
      <c r="S13" s="111" t="s">
        <v>126</v>
      </c>
      <c r="T13" s="108">
        <v>1010203</v>
      </c>
      <c r="U13" s="108">
        <v>140</v>
      </c>
      <c r="V13" s="108">
        <v>1050</v>
      </c>
      <c r="W13" s="108">
        <v>2</v>
      </c>
      <c r="X13" s="113">
        <v>2020</v>
      </c>
      <c r="Y13" s="113">
        <v>24</v>
      </c>
      <c r="Z13" s="113">
        <v>0</v>
      </c>
      <c r="AA13" s="114" t="s">
        <v>125</v>
      </c>
      <c r="AB13" s="109" t="s">
        <v>127</v>
      </c>
      <c r="AC13" s="107">
        <f>IF(O13=O12,0,1)</f>
        <v>0</v>
      </c>
    </row>
    <row r="14" spans="1:28" ht="15">
      <c r="A14" s="108"/>
      <c r="B14" s="108"/>
      <c r="C14" s="109"/>
      <c r="D14" s="209"/>
      <c r="E14" s="109"/>
      <c r="F14" s="211"/>
      <c r="G14" s="212"/>
      <c r="H14" s="112"/>
      <c r="I14" s="143"/>
      <c r="J14" s="112"/>
      <c r="K14" s="210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1:28" ht="15">
      <c r="A15" s="108"/>
      <c r="B15" s="108"/>
      <c r="C15" s="109"/>
      <c r="D15" s="209"/>
      <c r="E15" s="109"/>
      <c r="F15" s="213" t="s">
        <v>129</v>
      </c>
      <c r="G15" s="214">
        <f>SUM(G11:G13)</f>
        <v>5629.0599999999995</v>
      </c>
      <c r="H15" s="215">
        <f>SUM(H11:H13)</f>
        <v>683.05</v>
      </c>
      <c r="I15" s="143"/>
      <c r="J15" s="215">
        <f>SUM(J11:J13)</f>
        <v>4946.009999999999</v>
      </c>
      <c r="K15" s="210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52"/>
    </row>
    <row r="2" s="97" customFormat="1" ht="15" customHeight="1"/>
    <row r="3" spans="1:17" s="90" customFormat="1" ht="22.5" customHeight="1">
      <c r="A3" s="300" t="s">
        <v>110</v>
      </c>
      <c r="B3" s="300"/>
      <c r="C3" s="300"/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151"/>
    </row>
    <row r="4" spans="1:17" s="90" customFormat="1" ht="1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5" t="s">
        <v>95</v>
      </c>
      <c r="D6" s="296"/>
      <c r="E6" s="296"/>
      <c r="F6" s="296"/>
      <c r="G6" s="297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95" t="s">
        <v>93</v>
      </c>
      <c r="D7" s="296"/>
      <c r="E7" s="296"/>
      <c r="F7" s="296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95" t="s">
        <v>92</v>
      </c>
      <c r="D8" s="296"/>
      <c r="E8" s="296"/>
      <c r="F8" s="296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302" t="s">
        <v>107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4"/>
    </row>
    <row r="11" spans="1:16" s="90" customFormat="1" ht="22.5" customHeight="1">
      <c r="A11" s="230" t="s">
        <v>14</v>
      </c>
      <c r="B11" s="241"/>
      <c r="C11" s="230" t="s">
        <v>15</v>
      </c>
      <c r="D11" s="240"/>
      <c r="E11" s="240"/>
      <c r="F11" s="240"/>
      <c r="G11" s="240"/>
      <c r="H11" s="240"/>
      <c r="I11" s="241"/>
      <c r="J11" s="230" t="s">
        <v>1</v>
      </c>
      <c r="K11" s="241"/>
      <c r="L11" s="149"/>
      <c r="M11" s="230" t="s">
        <v>64</v>
      </c>
      <c r="N11" s="240"/>
      <c r="O11" s="240"/>
      <c r="P11" s="241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2021-11-10T16:55:33Z</dcterms:modified>
  <cp:category/>
  <cp:version/>
  <cp:contentType/>
  <cp:contentStatus/>
</cp:coreProperties>
</file>