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r:id="rId6"/>
    <sheet name="Debiti" sheetId="7" r:id="rId7"/>
    <sheet name="ElencoFatture" sheetId="8" r:id="rId8"/>
  </sheets>
  <definedNames>
    <definedName name="_xlnm.Print_Area" localSheetId="6">'Debiti'!$A$1:$AB$74</definedName>
    <definedName name="_xlnm.Print_Area" localSheetId="7">'ElencoFatture'!$C$1:$P$364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<sst xmlns="http://schemas.openxmlformats.org/spreadsheetml/2006/main" count="2859" uniqueCount="1088">
  <si>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</si>
  <si>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</si>
  <si>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</si>
  <si>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</si>
  <si>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</si>
  <si>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</si>
  <si>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</si>
  <si>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</si>
  <si>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</si>
  <si>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</si>
  <si>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</si>
  <si>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</si>
  <si>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</si>
  <si>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</si>
  <si>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</si>
  <si>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</si>
  <si>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</si>
  <si>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</si>
  <si>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</si>
  <si>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</si>
  <si>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</si>
  <si>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</si>
  <si>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</si>
  <si>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</si>
  <si>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</si>
  <si>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</si>
  <si>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</si>
  <si>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</si>
  <si>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</si>
  <si>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</si>
  <si>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</si>
  <si>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</si>
  <si>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</si>
  <si>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</si>
  <si>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</si>
  <si>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</si>
  <si>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</si>
  <si>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</si>
  <si>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</si>
  <si>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</si>
  <si>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</si>
  <si>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</si>
  <si>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</si>
  <si>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</si>
  <si>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</si>
  <si>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</si>
  <si>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</si>
  <si>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</si>
  <si>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</si>
  <si>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</si>
  <si>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</si>
  <si>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</si>
  <si>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</si>
  <si>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</si>
  <si>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</si>
  <si>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</si>
  <si>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</si>
  <si>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</si>
  <si>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</si>
  <si>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</si>
  <si>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</si>
  <si>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</si>
  <si>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</si>
  <si>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</si>
  <si>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</si>
  <si>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</si>
  <si>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</si>
  <si>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</si>
  <si>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</si>
  <si>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</si>
  <si>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</si>
  <si>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</si>
  <si>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</si>
  <si>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</si>
  <si>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</si>
  <si>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</si>
  <si>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</si>
  <si>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</si>
  <si>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</si>
  <si>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</si>
  <si>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</si>
  <si>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</si>
  <si>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</si>
  <si>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</si>
  <si>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</si>
  <si>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</si>
  <si>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</si>
  <si>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</si>
  <si>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</si>
  <si>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</si>
  <si>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</si>
  <si>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</si>
  <si>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</si>
  <si>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</si>
  <si>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</si>
  <si>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</si>
  <si>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</si>
  <si>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</si>
  <si>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</si>
  <si>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</si>
  <si>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</si>
  <si>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</si>
  <si>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</si>
  <si>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</si>
  <si>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</si>
  <si>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</si>
  <si>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</si>
  <si>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</si>
  <si>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</si>
  <si>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</si>
  <si>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Comunicazione dello Stock del Debito Commerciale al 31 Dicembre alla Data del 31/12/2020</t>
  </si>
  <si>
    <t>Vengono visualizzate tutte le Fatture SCADUTE E NON PAGATE al 31/12/2020</t>
  </si>
  <si>
    <t>Ammontare Complessivo dei Debiti (AL NETTO DELL'IVA SPLIT PAYMENT)</t>
  </si>
  <si>
    <t>31/12/2020</t>
  </si>
  <si>
    <t>2030039170</t>
  </si>
  <si>
    <t>31/08/2020</t>
  </si>
  <si>
    <t>Ove applicabile, imposta di bollo assolta in modo virtuale ai sensi del DM 17 giugno 2014.</t>
  </si>
  <si>
    <t>SI</t>
  </si>
  <si>
    <t>ZBB2763597</t>
  </si>
  <si>
    <t>02/09/2020</t>
  </si>
  <si>
    <t>ENEL SOLE srl TOSAP</t>
  </si>
  <si>
    <t>02322600541</t>
  </si>
  <si>
    <t/>
  </si>
  <si>
    <t>SERVIZIO TECNICO</t>
  </si>
  <si>
    <t>01/10/2020</t>
  </si>
  <si>
    <t>Z6F299248D</t>
  </si>
  <si>
    <t>TOTALI:</t>
  </si>
  <si>
    <t>Vengono visualizzate tutte le Fatture Acquisto la cui Data PEC (se non valorizzata, la Data di Protocollo o la Data di Registrazione) è relativa all'Anno 2020.</t>
  </si>
  <si>
    <t>1/PA</t>
  </si>
  <si>
    <t>23/01/2020</t>
  </si>
  <si>
    <t>P</t>
  </si>
  <si>
    <t>FATTURA N. 1/PA DEL 23/01/2020 LIBRI BIBLIOTECA</t>
  </si>
  <si>
    <t>Z662BA6F4D</t>
  </si>
  <si>
    <t>LAREDITORE di Garavello Andrea</t>
  </si>
  <si>
    <t>07097780014</t>
  </si>
  <si>
    <t>24/01/2020</t>
  </si>
  <si>
    <t>NO</t>
  </si>
  <si>
    <t>24</t>
  </si>
  <si>
    <t>25/02/2020</t>
  </si>
  <si>
    <t>FATTURA N. 24 DEL 25/02/2020 MANUTENZIONE PANDA 4X4</t>
  </si>
  <si>
    <t>Z4D29CE02B</t>
  </si>
  <si>
    <t>AUTORIPARAZIONI RONCHAIL di Ronchail Enrico</t>
  </si>
  <si>
    <t>06727580018</t>
  </si>
  <si>
    <t>26/02/2020</t>
  </si>
  <si>
    <t>1930061240</t>
  </si>
  <si>
    <t>31/12/2019</t>
  </si>
  <si>
    <t>FATTURA N. 1930061240 DEL 31/12/2019  MANUTENZIONE DICEMBRE 2019</t>
  </si>
  <si>
    <t>Z55276AF21</t>
  </si>
  <si>
    <t>ENEL SO.L.E srl</t>
  </si>
  <si>
    <t>05999811002</t>
  </si>
  <si>
    <t>03/01/2020</t>
  </si>
  <si>
    <t>1930063429</t>
  </si>
  <si>
    <t>FATTURA N. 1930063429 DEL 31/12/2019  MANUTENZIONE DICEMBRE 2019</t>
  </si>
  <si>
    <t>012040007929</t>
  </si>
  <si>
    <t>17/01/2020</t>
  </si>
  <si>
    <t>FATTURA N. 012040007929 DEL 17/01/2020 CAMPANILI DICEMBRE</t>
  </si>
  <si>
    <t>Z6322E93B2</t>
  </si>
  <si>
    <t>IREN Mercato S.p.A.</t>
  </si>
  <si>
    <t>01178580997</t>
  </si>
  <si>
    <t>012040007930</t>
  </si>
  <si>
    <t>FATTURA N. 012040007930 DEL 17/01/2020 ILLUMINAZIONE PUBBLICA DICEMBRE</t>
  </si>
  <si>
    <t>012040007931</t>
  </si>
  <si>
    <t>FATTURA N. 012040007931 DEL 17/01/2020 FORNO, MULINO, MAGAZZINO, MUNICIPIO PUBBLICA DICEMBRE</t>
  </si>
  <si>
    <t>012040007932</t>
  </si>
  <si>
    <t>FATTURA N. 012040007932 DEL 17/01/2020 ILLUMINAZIONE PUBBLICA  DICEMBRE</t>
  </si>
  <si>
    <t>27/02/2020</t>
  </si>
  <si>
    <t>FATTURA N. 1/PA DL 27/02/2020 INSTALLARTE</t>
  </si>
  <si>
    <t>Z582AD94FF</t>
  </si>
  <si>
    <t>S.S.D. Sportica Gym</t>
  </si>
  <si>
    <t>11759210013</t>
  </si>
  <si>
    <t>PJ02049764</t>
  </si>
  <si>
    <t>FATTURA N. PJ02049764 DEL 31/12/2019 CARBURANTE MEZZI NEVE</t>
  </si>
  <si>
    <t>Z0A271EAD2</t>
  </si>
  <si>
    <t>KUWAIT PETROLEUM ITALIA SPA</t>
  </si>
  <si>
    <t>00891951006</t>
  </si>
  <si>
    <t>08/01/2020</t>
  </si>
  <si>
    <t>PJ02168494</t>
  </si>
  <si>
    <t>31/01/2020</t>
  </si>
  <si>
    <t>FATTURA N. PJ02168494 DEL 31/01/2020 CARBURANTE MEZZI NEVE</t>
  </si>
  <si>
    <t>07/02/2020</t>
  </si>
  <si>
    <t>120206416</t>
  </si>
  <si>
    <t>29/01/2020</t>
  </si>
  <si>
    <t>FATTURA N. 120206416 DEL 29/01/2020 NOVEMBRE - DICEMBRE RISCALDAMENTO</t>
  </si>
  <si>
    <t>Z1F28775BC</t>
  </si>
  <si>
    <t>METAN ALPI SESTRIERE srl</t>
  </si>
  <si>
    <t>06165040012</t>
  </si>
  <si>
    <t>120206417</t>
  </si>
  <si>
    <t>FATTURA N. 120206417 DEL 29/01/2020 NOVEMBRE - DICEMBRE RISCALDAMENTO</t>
  </si>
  <si>
    <t>017700200221228</t>
  </si>
  <si>
    <t>FATTURA N. 017700200221228 DEL 03/01/2020 CHIUSURA CONTRATTO CHIESA</t>
  </si>
  <si>
    <t>Z3F22E93CC</t>
  </si>
  <si>
    <t>ENEL SERVIZIO ELETTRICO</t>
  </si>
  <si>
    <t>09633951000</t>
  </si>
  <si>
    <t>8720010237</t>
  </si>
  <si>
    <t>Fattura Elettronica relativa all'Identificativo Rendiconto 2104914524</t>
  </si>
  <si>
    <t>Z0E276B386</t>
  </si>
  <si>
    <t>Poste Italiane S.p.A. - Società con socio unico</t>
  </si>
  <si>
    <t>01114601006</t>
  </si>
  <si>
    <t>30/01/2020</t>
  </si>
  <si>
    <t>1900029764-PA</t>
  </si>
  <si>
    <t>Bolletta Servizio Idrico relativa al periodo 01/07/2019 - 31/12/2019</t>
  </si>
  <si>
    <t>SMAT GRUPPO-SOCIETA' METROPOLI TANA ACQUE TORINO SpA</t>
  </si>
  <si>
    <t>07937540016</t>
  </si>
  <si>
    <t>07/01/2020</t>
  </si>
  <si>
    <t>1900029765-PA</t>
  </si>
  <si>
    <t>1900029766-PA</t>
  </si>
  <si>
    <t>1900029767-PA</t>
  </si>
  <si>
    <t>1900029768-PA</t>
  </si>
  <si>
    <t>2000000932-PA</t>
  </si>
  <si>
    <t>11/02/2020</t>
  </si>
  <si>
    <t>Bolletta Servizio Idrico relativa al periodo 01/01/2020 - 15/01/2020</t>
  </si>
  <si>
    <t>12/02/2020</t>
  </si>
  <si>
    <t>2000000933-PA</t>
  </si>
  <si>
    <t>Bolletta Servizio Idrico relativa al periodo 01/01/2020 - 20/01/2020</t>
  </si>
  <si>
    <t>94</t>
  </si>
  <si>
    <t>FATTURA N. 94 DEL 31/12/2019 SERVIZIO SCUOLABUS</t>
  </si>
  <si>
    <t>ZD529C34F7</t>
  </si>
  <si>
    <t>GHIONE PIERFRANCO</t>
  </si>
  <si>
    <t>05490580015</t>
  </si>
  <si>
    <t>10/01/2020</t>
  </si>
  <si>
    <t>12</t>
  </si>
  <si>
    <t>10/02/2020</t>
  </si>
  <si>
    <t>FATTURA N. 12 DEL 10/02/2020 AFFIDAMENTO SERVIZIO SCUOLABUS</t>
  </si>
  <si>
    <t>21</t>
  </si>
  <si>
    <t>29/02/2020</t>
  </si>
  <si>
    <t>FATTURA N. 21 DEL 29/02/2020 AFFIDAMENTO SERVIZIO SCUOLABUS</t>
  </si>
  <si>
    <t>03/03/2020</t>
  </si>
  <si>
    <t>6 / 4387 / 2019</t>
  </si>
  <si>
    <t>FATTURA N. 6 / 4387 / 2019 DEL 31/12/2019 IV TRIMESTRE</t>
  </si>
  <si>
    <t>Z822BA74E3</t>
  </si>
  <si>
    <t>ALMA SPA</t>
  </si>
  <si>
    <t>00572290047</t>
  </si>
  <si>
    <t>2020/788/2</t>
  </si>
  <si>
    <t>03/02/2020</t>
  </si>
  <si>
    <t>Determina del Responsabile Servizio Amministrativo e Finanziario n. 139  del 13/09/2018; Fornitura software applicativo sotto riportato in licenza d'uso al Comune di Usseaux; Installazione e addestram ento al personale</t>
  </si>
  <si>
    <t>ZC224ECD79</t>
  </si>
  <si>
    <t>SISCOM  S.p.A</t>
  </si>
  <si>
    <t>01778000040</t>
  </si>
  <si>
    <t>04/02/2020</t>
  </si>
  <si>
    <t>50</t>
  </si>
  <si>
    <t>FATTURA N. 50 DEL 08/01/2020 INCARICO PER LA GESTIONE INERENTE LE VISITE GUIDATE SUL TERRITORIO DEL COMUNE DI USSEAUX</t>
  </si>
  <si>
    <t>Z2A283E7E2</t>
  </si>
  <si>
    <t>TRE VALLI AMBIENTE &amp; SVILUPPO s.r.l.</t>
  </si>
  <si>
    <t>09571960013</t>
  </si>
  <si>
    <t>3pa</t>
  </si>
  <si>
    <t>FATTURA N. 3pa del 31/12/2019 DOMENICA DEL BORGO</t>
  </si>
  <si>
    <t>Z2C2A946DB</t>
  </si>
  <si>
    <t>NATURAE S.C.</t>
  </si>
  <si>
    <t>07948660019</t>
  </si>
  <si>
    <t>02/01/2020</t>
  </si>
  <si>
    <t>4pa</t>
  </si>
  <si>
    <t>FATTURA N. 4pa del 31/12/2019 giornata dimostrativa Balboutet</t>
  </si>
  <si>
    <t>ZCC2A947D2</t>
  </si>
  <si>
    <t>09/2020</t>
  </si>
  <si>
    <t>13/02/2020</t>
  </si>
  <si>
    <t>FATTURA N. 09/2020 DEL 13/02/2020 stampa fascicoli Communities in Bloom</t>
  </si>
  <si>
    <t>Z072C069B3</t>
  </si>
  <si>
    <t>STUDIO PUNTO A CAPO DI GIGLIOLA FOSCHIANO</t>
  </si>
  <si>
    <t>10777140012</t>
  </si>
  <si>
    <t>FPA 2/20</t>
  </si>
  <si>
    <t>FATTURA N. FPA 2/20 DEL 31/01/2020 MANUTENZIONE INSABBIATRICE</t>
  </si>
  <si>
    <t>Z192B753FA</t>
  </si>
  <si>
    <t>O.V.M.A. DI COSTABELLO MASSIMO</t>
  </si>
  <si>
    <t>06618000019</t>
  </si>
  <si>
    <t>8A00070407</t>
  </si>
  <si>
    <t>06/02/2020</t>
  </si>
  <si>
    <t>FATTURA N. 8A00070407 DEL 06/02/2020 2BIM 2020 DICEMBRE 2019 012183909</t>
  </si>
  <si>
    <t>Z9928ABE86</t>
  </si>
  <si>
    <t>TIM S.P.A</t>
  </si>
  <si>
    <t>00488410010</t>
  </si>
  <si>
    <t>19/02/2020</t>
  </si>
  <si>
    <t>8A00072808</t>
  </si>
  <si>
    <t>FATTURA N. 8A00072808 DEL 06/02/2020 2BIM 2020 DICEMBRE 2019 01218884737</t>
  </si>
  <si>
    <t>7X00589924</t>
  </si>
  <si>
    <t>14/02/2020</t>
  </si>
  <si>
    <t>FATTURA N. 7X00589924 DEL 14/02/2020 2BIM 2020 DICEMBRE 2019</t>
  </si>
  <si>
    <t>Z722866BD9</t>
  </si>
  <si>
    <t>21/02/2020</t>
  </si>
  <si>
    <t>7X00598254</t>
  </si>
  <si>
    <t>FATTURA N. 7X00598254 DEL 14/02/2020 DICEMBRE               2BIM 2020</t>
  </si>
  <si>
    <t>11/PA</t>
  </si>
  <si>
    <t>05/03/2020</t>
  </si>
  <si>
    <t>FATTURA N. 11/PA DEL 05/02/2019 Servizio di sgombro neve e trattamento antigelo 2019/2020</t>
  </si>
  <si>
    <t>Z562058191</t>
  </si>
  <si>
    <t>JOURDAN ROBERTO</t>
  </si>
  <si>
    <t>05316630010</t>
  </si>
  <si>
    <t>06/03/2020</t>
  </si>
  <si>
    <t>180/EL</t>
  </si>
  <si>
    <t>21/01/2020</t>
  </si>
  <si>
    <t>FATTURA N. 180/EL REGISTRI DI STATO CIVILE</t>
  </si>
  <si>
    <t>Z702BA8791</t>
  </si>
  <si>
    <t>TIPOLITOGRAFIA MANITTO SRL</t>
  </si>
  <si>
    <t>01037050018</t>
  </si>
  <si>
    <t>22/01/2020</t>
  </si>
  <si>
    <t>1PA</t>
  </si>
  <si>
    <t>30/12/2019</t>
  </si>
  <si>
    <t>FATTURA N. 1PA DEL 30/12/2019  RIPARAZIONI IMPIANTI PRESSO ALPEGGIO PIAN DELL'ALPE</t>
  </si>
  <si>
    <t>ZC52B14FF0</t>
  </si>
  <si>
    <t>ROMAN ROBERTO</t>
  </si>
  <si>
    <t>08494480018</t>
  </si>
  <si>
    <t>23</t>
  </si>
  <si>
    <t>REVISORE DEL CONTO 2019</t>
  </si>
  <si>
    <t>ZBE2BA6E82</t>
  </si>
  <si>
    <t>Dallera Anna Luisa</t>
  </si>
  <si>
    <t>01677840066</t>
  </si>
  <si>
    <t>01FE/2020</t>
  </si>
  <si>
    <t>20/01/2020</t>
  </si>
  <si>
    <t>REDAZIONE INDAGINE SISMICA RIQUALIFICAZIONE ALPEGGIO PIAN DELL'ALPE</t>
  </si>
  <si>
    <t>Z0C29F3F35</t>
  </si>
  <si>
    <t>SCALBI ANDREA</t>
  </si>
  <si>
    <t>11249130011</t>
  </si>
  <si>
    <t>PA 15/2020</t>
  </si>
  <si>
    <t>FATTURA N. PA 15/2020 DEL 26/02/2020 INCARICO DPO -</t>
  </si>
  <si>
    <t>ZF32447D88</t>
  </si>
  <si>
    <t>AVV. LUCIANO PACIELLO</t>
  </si>
  <si>
    <t>07702050019</t>
  </si>
  <si>
    <t>2030002465</t>
  </si>
  <si>
    <t>FATTURA N. 2030002465 DEL 31/01/2020 GENNAIO 2020</t>
  </si>
  <si>
    <t>2030003056</t>
  </si>
  <si>
    <t>FATTURA N. 2030003056 DEL 31/01/2020  MANUTENZIONE IMPIANTI ILLUMINAZIONE PUBBLICA GENNAIO 2020</t>
  </si>
  <si>
    <t>2030005853</t>
  </si>
  <si>
    <t>FATTURA N. 2030005853 DEL 29/02/2020  MANUTENZIONE IMPIANTI ILLUMINAZIONE PUBBLICA FEBBRAIO 2020</t>
  </si>
  <si>
    <t>2030008097</t>
  </si>
  <si>
    <t>FATTURA N. 2030008097 DEL 29/02/2020  MANUTENZIONE IMPIANTI ILLUMINAZIONE PUBBLICA FEBBRAIO 2020</t>
  </si>
  <si>
    <t>2030010877</t>
  </si>
  <si>
    <t>31/03/2020</t>
  </si>
  <si>
    <t>FATTURA N. 2030010877 DEL 31/03/2020  MANUTENZIONE IMPIANTI ILLUMINAZIONE PUBBLICA MARZO 2020</t>
  </si>
  <si>
    <t>03/04/2020</t>
  </si>
  <si>
    <t>2030011437</t>
  </si>
  <si>
    <t>FATTURA N. 2030011437 DEL 31/03/2020  MANUTENZIONE IMPIANTI ILLUMINAZIONE PUBBLICA MARZO 2020</t>
  </si>
  <si>
    <t>2000003259-PA</t>
  </si>
  <si>
    <t>FATTURA N. 2000003259-PA DEL 06/03/2020 Bolletta Servizio Idrico relativa al periodo 01/11/2019 - 29/02/2020</t>
  </si>
  <si>
    <t>19/03/2020</t>
  </si>
  <si>
    <t>2000003260-PA</t>
  </si>
  <si>
    <t>FATTURA N. 2000003260-PA DEL 06/03/2020 Bolletta Servizio Idrico relativa al periodo 01/11/2019 - 29/02/2020</t>
  </si>
  <si>
    <t>2020/1911/2</t>
  </si>
  <si>
    <t>24/03/2020</t>
  </si>
  <si>
    <t>FATTURA N. 2020/1911/2 DEL 24/03/2020 Servizio di conservazione in outsourcing per l'anno 2020</t>
  </si>
  <si>
    <t>Z6B2827A0A</t>
  </si>
  <si>
    <t>25/03/2020</t>
  </si>
  <si>
    <t>120207129</t>
  </si>
  <si>
    <t>21/03/2020</t>
  </si>
  <si>
    <t>FATTURA N. 120207129 DEL 21/03/2020 GENNAIO - MARZO 2020</t>
  </si>
  <si>
    <t>Z5C2CBF04A</t>
  </si>
  <si>
    <t>26/03/2020</t>
  </si>
  <si>
    <t>120207130</t>
  </si>
  <si>
    <t>FATTURA N. 120207130 DEL 21/03/2020 GENNAIO - MARZO 2020</t>
  </si>
  <si>
    <t>0000027</t>
  </si>
  <si>
    <t>20/02/2020</t>
  </si>
  <si>
    <t>SERVIZIO DI MANUTENZIONE ASSISTENZA HOSTING E AGGIORNAMENTO CATASTALE  PER IL TRIENNIO 2019-2020-2021 PER IL SISTEMA INFORMATIVO TERRITORIALE GIS/WEB CARTO@WEB</t>
  </si>
  <si>
    <t>ZD02687F4A</t>
  </si>
  <si>
    <t>OIKOS ENGINEERING SRL</t>
  </si>
  <si>
    <t>02762210041</t>
  </si>
  <si>
    <t>012040013591</t>
  </si>
  <si>
    <t>17/02/2020</t>
  </si>
  <si>
    <t>FATTURA N. 012040013591 DEL 17/02/2020  CAMPANILE CAPOLUOGO GENNAIO</t>
  </si>
  <si>
    <t>2</t>
  </si>
  <si>
    <t>12/03/2020</t>
  </si>
  <si>
    <t>FATTURA N. 2 DEL 12/03/2020 MESSA IN SICUREZZA STRADE COMUNELI DELLA BORGATA LAUX</t>
  </si>
  <si>
    <t>Z7627BA8D4</t>
  </si>
  <si>
    <t>NORD SCAVI SNC di CHALLIER M&amp;C</t>
  </si>
  <si>
    <t>06495450014</t>
  </si>
  <si>
    <t>1</t>
  </si>
  <si>
    <t>16/01/2020</t>
  </si>
  <si>
    <t>z62290370</t>
  </si>
  <si>
    <t>012040016175</t>
  </si>
  <si>
    <t>FATTURA N. 012040016175 DEL 17/02/2020  IP POURRIERES CONCENTRICO</t>
  </si>
  <si>
    <t>126</t>
  </si>
  <si>
    <t>30/04/2020</t>
  </si>
  <si>
    <t>FATTURA N. 126 DEL 30/04/2020 AFFIDAMENTO PER FORNITURA N. 1000 MASCHERINE PROTETTIVE IN TNT AL FINE DI CONTENERE IL CONTAGIO DEL VIRUS COVID-19.</t>
  </si>
  <si>
    <t>Z712C8B588</t>
  </si>
  <si>
    <t>EDITUR DI CAMANDONA PIETRO ANTONIO</t>
  </si>
  <si>
    <t>03105450013</t>
  </si>
  <si>
    <t>04/05/2020</t>
  </si>
  <si>
    <t>012040016176</t>
  </si>
  <si>
    <t>FATTURA N. 012040016176 DEL 17/02/2020 FORNO BALBOUTET, POURRIERES, LAUX... GENNAIO 2020</t>
  </si>
  <si>
    <t>012040016177</t>
  </si>
  <si>
    <t>FATTURA N. 012040016177 DELL 17/02/2020  IP BALBOUTET, USSEAUX, POURRIERES,  FORFAIT GENNAIO</t>
  </si>
  <si>
    <t>012040018648</t>
  </si>
  <si>
    <t>16/03/2020</t>
  </si>
  <si>
    <t>FATTURA N. 012040018648 DEL 16/03/2020 CAMPANILI FEBBRAIO 2020</t>
  </si>
  <si>
    <t>012040023969</t>
  </si>
  <si>
    <t>FATTURA N. 012040023969 DEL 16/03/2020 IP POURRIERES CONCENTRICO, PARK OLIMPICO, PIAZZA DEL SOLE GENNAIO - FEBBRAIO</t>
  </si>
  <si>
    <t>012040023970</t>
  </si>
  <si>
    <t>FATTURA N. 012040023970 DEL 16/03/2020  FORNI FEBBRAIO 2020</t>
  </si>
  <si>
    <t>012040023971</t>
  </si>
  <si>
    <t>FATTURA N.012040023971 DEL 16/03/2020  IP BALBOUTET, POURRIERES, LAUX FORFAIT</t>
  </si>
  <si>
    <t>012040028215</t>
  </si>
  <si>
    <t>20/04/2020</t>
  </si>
  <si>
    <t>FATTURA N. 012040028215 DEL 20/04/2020 IP POURRIERES CONCENTRICO FEBBARIO - MARZO</t>
  </si>
  <si>
    <t>22/04/2020</t>
  </si>
  <si>
    <t>012040028216</t>
  </si>
  <si>
    <t>FATTURA N. 012040028216 DEL 20/04/2020 FORNI MARZO</t>
  </si>
  <si>
    <t>012040028217</t>
  </si>
  <si>
    <t>FATTURA N. 012040028217 DEL 20/04/2020 IP BALBOUTET, POURRIERES, USSEAUX, LAUX, FRAISSE FORFAIT MARZO</t>
  </si>
  <si>
    <t>012040031082</t>
  </si>
  <si>
    <t>FATTURA N. 012040031082 DEL 20/04/2020 CAMPANILI MARZO</t>
  </si>
  <si>
    <t>PJ02288855</t>
  </si>
  <si>
    <t>PJ02481496</t>
  </si>
  <si>
    <t>FATTURA N. PJ02481496 DEL 30/04/2020 CARBURANTE PORTER</t>
  </si>
  <si>
    <t>05/05/2020</t>
  </si>
  <si>
    <t>6/PA</t>
  </si>
  <si>
    <t>14/05/2020</t>
  </si>
  <si>
    <t>FATTURA N. 6/PA DEL 14/05/2020 FORNITURA BARRIERE PROTETTIVE IN PLEXIGLASS PER UFFICI COMUNALI</t>
  </si>
  <si>
    <t>ZD42CDD88D</t>
  </si>
  <si>
    <t>PUBLIESSE DI AGLI' E BERGESE</t>
  </si>
  <si>
    <t>05846650017</t>
  </si>
  <si>
    <t>2030016511</t>
  </si>
  <si>
    <t>FATTURA N. 2030016511DEL 30/04/2020 Ove applicabile, imposta di bollo assolta in modo virtuale ai sensi del DM 17 giugno 2014.</t>
  </si>
  <si>
    <t>2030019385</t>
  </si>
  <si>
    <t>FATTURA N. 2030019385 DEL 30/04/2020 GESTIONE IMPIANTI APRILE</t>
  </si>
  <si>
    <t>8A00191848</t>
  </si>
  <si>
    <t>06/04/2020</t>
  </si>
  <si>
    <t>FATTURA N. 8A00191848 DEL 06/04/2020</t>
  </si>
  <si>
    <t>Z342D02FA2</t>
  </si>
  <si>
    <t>19/04/2020</t>
  </si>
  <si>
    <t>8A00192115</t>
  </si>
  <si>
    <t>FATTURA N. 8A00192115 DEL 06/04/2020 012183909 FEBBRAIO - MARZO</t>
  </si>
  <si>
    <t>7X01223820</t>
  </si>
  <si>
    <t>15/04/2020</t>
  </si>
  <si>
    <t>FATTURA N. 7X01223820 DEL 15/04/2020 012183909 FEBBRAIO - MARZO</t>
  </si>
  <si>
    <t>7X01372769</t>
  </si>
  <si>
    <t>FATTURA N. 7X01372769 DEL 15/04/2020 012183909 FEBBRAIO - MARZO</t>
  </si>
  <si>
    <t>2020/2744/2</t>
  </si>
  <si>
    <t>12/05/2020</t>
  </si>
  <si>
    <t>FATTURA N. 2020/2744/2 DEL 12/05/2020 Vs Ordine MEPA n. 4368147 del 18/06/2018; Attività di manutenzione e assistenza sul software Siscom. Periodo: anno 2020 -  Acconto</t>
  </si>
  <si>
    <t>Z99240BDE8</t>
  </si>
  <si>
    <t>6 / 861 / 2020</t>
  </si>
  <si>
    <t>FATTURA 6 / 861 / 2020 DEL 15/04/2020 1° TRIM 2020</t>
  </si>
  <si>
    <t>Z5D281C3D2</t>
  </si>
  <si>
    <t>24/04/2020</t>
  </si>
  <si>
    <t>8720040460</t>
  </si>
  <si>
    <t>FATTURA N. 8720040460 DEL 31/03/2020  FEBBRAIO 2020</t>
  </si>
  <si>
    <t>ZD82D031AD</t>
  </si>
  <si>
    <t>2020S3000721</t>
  </si>
  <si>
    <t>29/04/2020</t>
  </si>
  <si>
    <t>FATTURA N. 2020S3000721 DEL 29/04/2020 CANCELLERIA</t>
  </si>
  <si>
    <t>Z222CB2E36</t>
  </si>
  <si>
    <t>PROCED</t>
  </si>
  <si>
    <t>01952150264</t>
  </si>
  <si>
    <t>395</t>
  </si>
  <si>
    <t>FATTURA IMMEDIATA SP ENTI PUBBLICI</t>
  </si>
  <si>
    <t>ZF52CB3514</t>
  </si>
  <si>
    <t>MACPAL S.A.S.</t>
  </si>
  <si>
    <t>03151840042</t>
  </si>
  <si>
    <t>19/PA</t>
  </si>
  <si>
    <t>Fattura</t>
  </si>
  <si>
    <t>Z9F2447D71</t>
  </si>
  <si>
    <t>STUDIO LEGALE PACCHIANA PARRAVICINI E ASSOCIATI</t>
  </si>
  <si>
    <t>07531790017</t>
  </si>
  <si>
    <t>043/20</t>
  </si>
  <si>
    <t>09/06/2020</t>
  </si>
  <si>
    <t>RISTAMPA MAPPE E TOVAGLIETTA</t>
  </si>
  <si>
    <t>Z732D28121</t>
  </si>
  <si>
    <t>Società Filografica s.a.s</t>
  </si>
  <si>
    <t>09138060018</t>
  </si>
  <si>
    <t>66</t>
  </si>
  <si>
    <t>28/05/2020</t>
  </si>
  <si>
    <t>FATTURA N. 66 DEL 28/05/2020 FIORI PER BORGATE</t>
  </si>
  <si>
    <t>ZEB2CF253F</t>
  </si>
  <si>
    <t>AZ. AGR. MERIANO FRANCESCO M.&amp;D. S.S.</t>
  </si>
  <si>
    <t>02628900017</t>
  </si>
  <si>
    <t>7</t>
  </si>
  <si>
    <t>08/06/2020</t>
  </si>
  <si>
    <t>FATTURA N. 7 DEL 08/06/2020 FIORI PER BORGATE</t>
  </si>
  <si>
    <t>FLORICOLTURA "LA SERRA" di COMBA DAVIDE</t>
  </si>
  <si>
    <t>05275620010</t>
  </si>
  <si>
    <t>00000050298</t>
  </si>
  <si>
    <t>29/05/2020</t>
  </si>
  <si>
    <t>Det. 39 Servizio Tecnico 14-05-2020</t>
  </si>
  <si>
    <t>Z672CFFCAB</t>
  </si>
  <si>
    <t>B.M. Servizi S.r.l.</t>
  </si>
  <si>
    <t>03084000128</t>
  </si>
  <si>
    <t>04/06/2020</t>
  </si>
  <si>
    <t>2/PA</t>
  </si>
  <si>
    <t>22/07/2020</t>
  </si>
  <si>
    <t>FATTURA N. 2/PA DEL 22/07/2020LAVORI DI MANUTENZIONE E MESSA IN PRISTINO RETE SENTIERISTICA</t>
  </si>
  <si>
    <t>Z382DB24DA</t>
  </si>
  <si>
    <t>NATURALP di BONNIN IVANO</t>
  </si>
  <si>
    <t>09978710011</t>
  </si>
  <si>
    <t>23/07/2020</t>
  </si>
  <si>
    <t>22/2020</t>
  </si>
  <si>
    <t>13/07/2020</t>
  </si>
  <si>
    <t>ZC72D9E681</t>
  </si>
  <si>
    <t>14/07/2020</t>
  </si>
  <si>
    <t>709</t>
  </si>
  <si>
    <t>FATTURA N. 709 DEL 14/07/2020 ASSISTENZA SERVIZIO FINANZIARIO</t>
  </si>
  <si>
    <t>Z1F2CB3735</t>
  </si>
  <si>
    <t>15/07/2020</t>
  </si>
  <si>
    <t>PJ02581668</t>
  </si>
  <si>
    <t>31/05/2020</t>
  </si>
  <si>
    <t>FATTURA N. PJ02581668 DEL 31/05/2020 CARBURANTE</t>
  </si>
  <si>
    <t>03/06/2020</t>
  </si>
  <si>
    <t>PJ02696205</t>
  </si>
  <si>
    <t>30/06/2020</t>
  </si>
  <si>
    <t>FATTURA N. PJ02696205 DEL 30/06/2020 CARBURANTE</t>
  </si>
  <si>
    <t>03/07/2020</t>
  </si>
  <si>
    <t>97/20/2</t>
  </si>
  <si>
    <t>23/03/2020</t>
  </si>
  <si>
    <t>FATTURA N. 97/20/2 DEL 23/03/2020 I TRIMESTRE</t>
  </si>
  <si>
    <t>Z0519E39FC</t>
  </si>
  <si>
    <t>TECNOTEAM S.R.L.</t>
  </si>
  <si>
    <t>03070730019</t>
  </si>
  <si>
    <t>210/20/2</t>
  </si>
  <si>
    <t>26/06/2020</t>
  </si>
  <si>
    <t>FATTURA N. 210/20/2 DEL 26/06/2020 II TRIMESTRE</t>
  </si>
  <si>
    <t>29/06/2020</t>
  </si>
  <si>
    <t>481</t>
  </si>
  <si>
    <t>PARCO GIOCHI INCLUSIVO</t>
  </si>
  <si>
    <t>Z2429C4016</t>
  </si>
  <si>
    <t>HOLZHOF</t>
  </si>
  <si>
    <t>01762120226</t>
  </si>
  <si>
    <t>00424/12</t>
  </si>
  <si>
    <t>27/07/2020</t>
  </si>
  <si>
    <t>SUPPORTO UFFICIO TRIBUTI</t>
  </si>
  <si>
    <t>Z6C2CFFFFA</t>
  </si>
  <si>
    <t>ENTI REV srl</t>
  </si>
  <si>
    <t>02037190044</t>
  </si>
  <si>
    <t>FPA 366/20</t>
  </si>
  <si>
    <t>01/07/2020</t>
  </si>
  <si>
    <t>BANDIERE OCCITANE</t>
  </si>
  <si>
    <t>Z482D5EAE7</t>
  </si>
  <si>
    <t>FAGGIONATO ROBERTO</t>
  </si>
  <si>
    <t>02543220244</t>
  </si>
  <si>
    <t>6 / 1997 / 2020</t>
  </si>
  <si>
    <t>FATTURA</t>
  </si>
  <si>
    <t>09/07/2020</t>
  </si>
  <si>
    <t>081/2020</t>
  </si>
  <si>
    <t>07/08/2020</t>
  </si>
  <si>
    <t>RISTAMPA TOVAGLIETTE</t>
  </si>
  <si>
    <t>Z8D2DE349B</t>
  </si>
  <si>
    <t>272/EL</t>
  </si>
  <si>
    <t>25/05/2020</t>
  </si>
  <si>
    <t>BUSTE PER CORRISPONDENZA</t>
  </si>
  <si>
    <t>ZA92CFD72B</t>
  </si>
  <si>
    <t>6/00035036</t>
  </si>
  <si>
    <t>31/07/2020</t>
  </si>
  <si>
    <t>CANONE BANDA LARGA</t>
  </si>
  <si>
    <t>Z6F2A35594</t>
  </si>
  <si>
    <t>PSA S.R.L.</t>
  </si>
  <si>
    <t>09632490018</t>
  </si>
  <si>
    <t>10/08/2020</t>
  </si>
  <si>
    <t>10/PA</t>
  </si>
  <si>
    <t>20/08/2020</t>
  </si>
  <si>
    <t>Fattura PA del 20/08/2020 N.ro 10/PA</t>
  </si>
  <si>
    <t>8072492F1F</t>
  </si>
  <si>
    <t>SEYES S.R.L.</t>
  </si>
  <si>
    <t>10701260019</t>
  </si>
  <si>
    <t>21/08/2020</t>
  </si>
  <si>
    <t>Fattura PA del 20/08/2020 N.ro 11/PA</t>
  </si>
  <si>
    <t>ZB52C513BF</t>
  </si>
  <si>
    <t>13/PA</t>
  </si>
  <si>
    <t>Fattura PA del 20/08/2020 N.ro 13/PA</t>
  </si>
  <si>
    <t>ZA92D86CC8</t>
  </si>
  <si>
    <t>2030030187</t>
  </si>
  <si>
    <t>Laux   Via al Lago   4 nuovi PL a palo Ove applicabile, imposta di bollo assolta in modo virtuale ai sensi del DM 17 giugno 2014.</t>
  </si>
  <si>
    <t>Z7D28512BF</t>
  </si>
  <si>
    <t>07/07/2020</t>
  </si>
  <si>
    <t>38/PA</t>
  </si>
  <si>
    <t>SERVIZIO DI SGOMBERO NEVE E TRATTAMENTO ANTIGELO</t>
  </si>
  <si>
    <t>549</t>
  </si>
  <si>
    <t>26/05/2020</t>
  </si>
  <si>
    <t>LIQUIDAZIONE FATTURE PRECEDENTEMENTE IMPEGNATE</t>
  </si>
  <si>
    <t>Z4F2CFE0A1</t>
  </si>
  <si>
    <t>NEW INK SNC</t>
  </si>
  <si>
    <t>11958530013</t>
  </si>
  <si>
    <t>980</t>
  </si>
  <si>
    <t>IMPEGNO DI SPESA PER ACQUISTO MONITOR, TASTIERA E MOUSE PER POSTAZIONE TELECAMERE</t>
  </si>
  <si>
    <t>Z8D2D329EA</t>
  </si>
  <si>
    <t>ALPIMEDIA COMMUNICATION snc DI BERGESIO E MARTIN</t>
  </si>
  <si>
    <t>07181160016</t>
  </si>
  <si>
    <t>05/06/2020</t>
  </si>
  <si>
    <t>758/C</t>
  </si>
  <si>
    <t>11/06/2020</t>
  </si>
  <si>
    <t>IMPEGNO DI SPESA PER ACQUISTO GENERATORE DI OZONO PER SANIFICAZIONE PERIODICA UFFICI, MEZZI E LOCALI COMUNALI</t>
  </si>
  <si>
    <t>ZD02CF7636</t>
  </si>
  <si>
    <t>MEDICAL SISTEM S.R.L.</t>
  </si>
  <si>
    <t>01775140336</t>
  </si>
  <si>
    <t>16/06/2020</t>
  </si>
  <si>
    <t>FATTPA 5_20</t>
  </si>
  <si>
    <t>PREVENTIVO DEL 27/11/2019.</t>
  </si>
  <si>
    <t>ZF32C5F065</t>
  </si>
  <si>
    <t>AGRIDEA di Ramonda Fabio</t>
  </si>
  <si>
    <t>08992430010</t>
  </si>
  <si>
    <t>S02202000024</t>
  </si>
  <si>
    <t>CIG ZE82CF0EDE DETERMINA N 33 DEL 11/05/20</t>
  </si>
  <si>
    <t>ZE82CF0EDE</t>
  </si>
  <si>
    <t>S.P. SANARTEC PIEMONTE SRL</t>
  </si>
  <si>
    <t>11146600017</t>
  </si>
  <si>
    <t>Ft ex art.6 c.5 Comune di USSEAUX</t>
  </si>
  <si>
    <t>ZE72186CF2</t>
  </si>
  <si>
    <t>S.T.A. s.r.l. STUDIO TECNICO ASSOCIATO</t>
  </si>
  <si>
    <t>07293780016</t>
  </si>
  <si>
    <t>24/07/2020</t>
  </si>
  <si>
    <t>5600001069</t>
  </si>
  <si>
    <t>IMPEGNO DI SPESA PER CANONE 2020 SERVIZIO MUDE PIEMONTE</t>
  </si>
  <si>
    <t>C.S.I PIEMONTE</t>
  </si>
  <si>
    <t>01995120019</t>
  </si>
  <si>
    <t>33/P</t>
  </si>
  <si>
    <t>27/08/2020</t>
  </si>
  <si>
    <t>FATTURA P.A.</t>
  </si>
  <si>
    <t>ZB52E1383B</t>
  </si>
  <si>
    <t>EDIL MATERIALI s.a.s. di Vecchiato Fabrizio &amp; C.</t>
  </si>
  <si>
    <t>06574820012</t>
  </si>
  <si>
    <t>9</t>
  </si>
  <si>
    <t>LAVORI DI SISTEMAZIONE E MESSA IN SICUREZZA DI STRADE COMUNALI</t>
  </si>
  <si>
    <t>173/V</t>
  </si>
  <si>
    <t>19/08/2020</t>
  </si>
  <si>
    <t>FATTURA IMMEDIATA</t>
  </si>
  <si>
    <t>UGHETTO GOMME snc DI UGHETTO Lodovico &amp; C</t>
  </si>
  <si>
    <t>07654600019</t>
  </si>
  <si>
    <t>17/E</t>
  </si>
  <si>
    <t>29/07/2020</t>
  </si>
  <si>
    <t>FT.VENDITA ACC.PUBBLICA AMINIS</t>
  </si>
  <si>
    <t>ZF22DCCD86</t>
  </si>
  <si>
    <t>ABBONA DANIELE s.r.l.</t>
  </si>
  <si>
    <t>02810870044</t>
  </si>
  <si>
    <t>2030030183</t>
  </si>
  <si>
    <t>2030035684</t>
  </si>
  <si>
    <t>24/08/2020</t>
  </si>
  <si>
    <t>26/08/2020</t>
  </si>
  <si>
    <t>2030030184</t>
  </si>
  <si>
    <t>2030035683</t>
  </si>
  <si>
    <t>120216561</t>
  </si>
  <si>
    <t>FATTURA DI ACCONTO, in base a lettura presunta</t>
  </si>
  <si>
    <t>01/06/2020</t>
  </si>
  <si>
    <t>V0-62113</t>
  </si>
  <si>
    <t>FORNITURA BUONI PASTO PER IL PERSONALE DELL'ENTE - ADESIONE CONVENZIONE CONSIP "BUONI PASTO 8"</t>
  </si>
  <si>
    <t>ZDF2C7BBBF</t>
  </si>
  <si>
    <t>DAY RISTOSERVICE SPA</t>
  </si>
  <si>
    <t>03543000370</t>
  </si>
  <si>
    <t>06/07/2020</t>
  </si>
  <si>
    <t>2030021902</t>
  </si>
  <si>
    <t>2030022456</t>
  </si>
  <si>
    <t>2030026625</t>
  </si>
  <si>
    <t>2030027019</t>
  </si>
  <si>
    <t>2030031118</t>
  </si>
  <si>
    <t>01/08/2020</t>
  </si>
  <si>
    <t>2030031448</t>
  </si>
  <si>
    <t>2030037903</t>
  </si>
  <si>
    <t>2030038074</t>
  </si>
  <si>
    <t>012040035340</t>
  </si>
  <si>
    <t>18/05/2020</t>
  </si>
  <si>
    <t>FORNO BALBOUTET FEBB-MARZ-APRILE 2020</t>
  </si>
  <si>
    <t>19/05/2020</t>
  </si>
  <si>
    <t>012040035341</t>
  </si>
  <si>
    <t>IP BALBOUTET FORFAIT APRILE 2020</t>
  </si>
  <si>
    <t>012040035758</t>
  </si>
  <si>
    <t>CAMPANILE CAPOLUOGO APRILE 2020</t>
  </si>
  <si>
    <t>012040037182</t>
  </si>
  <si>
    <t>CAMPANILE CAPOLUOGO MAGGIO 2020</t>
  </si>
  <si>
    <t>19/06/2020</t>
  </si>
  <si>
    <t>012040040672</t>
  </si>
  <si>
    <t>IP POURRIERES CONCENTRICO MAGGIO 2020</t>
  </si>
  <si>
    <t>012040040673</t>
  </si>
  <si>
    <t>FORNO BALBOUTET GIUGNO 2020</t>
  </si>
  <si>
    <t>012040040674</t>
  </si>
  <si>
    <t>IP BALBOUTET FORFAIT MAGGIO 2020</t>
  </si>
  <si>
    <t>012040044193</t>
  </si>
  <si>
    <t>IP POURRIERES CONCENTRICO MAG-GIU 2020</t>
  </si>
  <si>
    <t>16/07/2020</t>
  </si>
  <si>
    <t>012040044194</t>
  </si>
  <si>
    <t>012040044195</t>
  </si>
  <si>
    <t>IP BALBOUTET FORFAIT GIUGNO 2020</t>
  </si>
  <si>
    <t>012040044968</t>
  </si>
  <si>
    <t>CAMPANILE CAPOLUOGO GIUGNO 2020</t>
  </si>
  <si>
    <t>012040047347</t>
  </si>
  <si>
    <t>17/08/2020</t>
  </si>
  <si>
    <t>IP POURRIERES CONCENTRICO GIU-LUG 2020</t>
  </si>
  <si>
    <t>012040047348</t>
  </si>
  <si>
    <t>FORNO BALBOUTET GIU-LUG 2020</t>
  </si>
  <si>
    <t>012040047349</t>
  </si>
  <si>
    <t>IP BALBOUTET FORFAIT LUGLIO 2020</t>
  </si>
  <si>
    <t>012040047736</t>
  </si>
  <si>
    <t>CAMPANILE CAPOLUOGO LUGLIO 2020</t>
  </si>
  <si>
    <t>120216562</t>
  </si>
  <si>
    <t>120219858</t>
  </si>
  <si>
    <t>120219859</t>
  </si>
  <si>
    <t>8A00312095</t>
  </si>
  <si>
    <t>4BIM 2020</t>
  </si>
  <si>
    <t>18/06/2020</t>
  </si>
  <si>
    <t>7X02067379</t>
  </si>
  <si>
    <t>15/06/2020</t>
  </si>
  <si>
    <t>7X02793171</t>
  </si>
  <si>
    <t>14/08/2020</t>
  </si>
  <si>
    <t>5BIM 2020</t>
  </si>
  <si>
    <t>2000009171-PA</t>
  </si>
  <si>
    <t>Bolletta Servizio Idrico relativa al periodo 16/01/2020 - 30/04/2020</t>
  </si>
  <si>
    <t>10/06/2020</t>
  </si>
  <si>
    <t>2000015346-PA</t>
  </si>
  <si>
    <t>Bolletta Servizio Idrico relativa al periodo 01/01/2020 - 30/06/2020</t>
  </si>
  <si>
    <t>03/08/2020</t>
  </si>
  <si>
    <t>2000015347-PA</t>
  </si>
  <si>
    <t>2000015348-PA</t>
  </si>
  <si>
    <t>Bolletta Servizio Idrico relativa al periodo 01/03/2020 - 30/06/2020</t>
  </si>
  <si>
    <t>2000015349-PA</t>
  </si>
  <si>
    <t>2000015350-PA</t>
  </si>
  <si>
    <t>8A00312763</t>
  </si>
  <si>
    <t>7X01953333</t>
  </si>
  <si>
    <t>8A00433287</t>
  </si>
  <si>
    <t>13/08/2020</t>
  </si>
  <si>
    <t>8A00433542</t>
  </si>
  <si>
    <t>7X02728890</t>
  </si>
  <si>
    <t>012040035339</t>
  </si>
  <si>
    <t>IP POURRIERES CONCENTRICO</t>
  </si>
  <si>
    <t>2000009170-PA</t>
  </si>
  <si>
    <t>Bolletta Servizio Idrico relativa al periodo 21/01/2020 - 30/04/2020</t>
  </si>
  <si>
    <t>280PA</t>
  </si>
  <si>
    <t>Fatture Elettroniche</t>
  </si>
  <si>
    <t>Z492D08B93</t>
  </si>
  <si>
    <t>CENTRO FORNITURE SNC DI COSTA E SCALIATI</t>
  </si>
  <si>
    <t>04960590653</t>
  </si>
  <si>
    <t>160/PA</t>
  </si>
  <si>
    <t>08/07/2020</t>
  </si>
  <si>
    <t>3/PA</t>
  </si>
  <si>
    <t>DETERMINA A CONTRARRE AFFIDAMENTO DIRETTO AI SENSI DELL'ART. 36, COMMA 2, LETT. A) DEL D.LGS. 50/2016 LAVORI DI "MANUTENZIONE E MESSA IN SICUREZZA TERRITORIO" - CIG 8370102AAB - CUP J17H20000690001</t>
  </si>
  <si>
    <t>8370102AAB</t>
  </si>
  <si>
    <t>04/08/2020</t>
  </si>
  <si>
    <t>28/04</t>
  </si>
  <si>
    <t>30/08/2020</t>
  </si>
  <si>
    <t>IMPEGNO DI SPESA PER FORNITURA IMPREGNANTE PER ARREDO URBANO IN LEGNO</t>
  </si>
  <si>
    <t>ZAB2E130A2</t>
  </si>
  <si>
    <t>BREUZA MATTIA</t>
  </si>
  <si>
    <t>10033460014</t>
  </si>
  <si>
    <t>8720075187</t>
  </si>
  <si>
    <t>Fattura Elettronica relativa all'Identificativo Rendiconto 2105913420</t>
  </si>
  <si>
    <t>1020222209</t>
  </si>
  <si>
    <t>30093686-002</t>
  </si>
  <si>
    <t>386.2020</t>
  </si>
  <si>
    <t>27/05/2020</t>
  </si>
  <si>
    <t>RILEVAZIONE CONTABILITA' OPERE SU BDAP-MOB</t>
  </si>
  <si>
    <t>ZDB2A39210</t>
  </si>
  <si>
    <t>STUDIO SIGAUDIO S.R.L.</t>
  </si>
  <si>
    <t>10459410014</t>
  </si>
  <si>
    <t>451/20</t>
  </si>
  <si>
    <t>Rif. Determina n. 88 del 27/08/2020</t>
  </si>
  <si>
    <t>Z0F2E12BD8</t>
  </si>
  <si>
    <t>BLUMAR SRL</t>
  </si>
  <si>
    <t>10489380013</t>
  </si>
  <si>
    <t>PJ02930090</t>
  </si>
  <si>
    <t>CARBURANTE</t>
  </si>
  <si>
    <t>03/09/2020</t>
  </si>
  <si>
    <t>19</t>
  </si>
  <si>
    <t>08/09/2020</t>
  </si>
  <si>
    <t>MANUTENZIONE PORTONE MOTORIZZATO</t>
  </si>
  <si>
    <t>ZCA2787830</t>
  </si>
  <si>
    <t>ELECTRO SYSTEMS di Percivati Gian M.</t>
  </si>
  <si>
    <t>10634760010</t>
  </si>
  <si>
    <t>09/09/2020</t>
  </si>
  <si>
    <t>0000920900014773</t>
  </si>
  <si>
    <t>MANUTENZIONE ORDINARIA  IMPIANTI  ILLUMINAZIONE PUBBLICA</t>
  </si>
  <si>
    <t>SOCIETA ENEL DESC</t>
  </si>
  <si>
    <t>05779711000</t>
  </si>
  <si>
    <t>0000920900015809</t>
  </si>
  <si>
    <t>30/07/2020</t>
  </si>
  <si>
    <t>14/PA</t>
  </si>
  <si>
    <t>Fattura PA del 03/09/2020 N.ro 14/PA</t>
  </si>
  <si>
    <t>FATTPA 15_20</t>
  </si>
  <si>
    <t>11/09/2020</t>
  </si>
  <si>
    <t>FATTURA N. FATTPA 15_20 DEL 11/09/2020 STALLA ASSIETTA  Rilievi strumentali, Progetto Definitivo, Valutazione di Incidenza, Progetto Esecutivo, Direzione Lavori e ContabilitÃ , Coordinamento della Sicurezza nelle Fasi di Progettazione ed Esecuzione</t>
  </si>
  <si>
    <t>Z72205418A</t>
  </si>
  <si>
    <t>POMERO ARCH. STEFANO</t>
  </si>
  <si>
    <t>02718040047</t>
  </si>
  <si>
    <t>14/09/2020</t>
  </si>
  <si>
    <t>943</t>
  </si>
  <si>
    <t>04/09/2020</t>
  </si>
  <si>
    <t>IMPEGNO DI SPESA ACQUISTO BATTERIA PER MERCEDES SPRINTER SCUOLABUS</t>
  </si>
  <si>
    <t>ZB82E2BD4E</t>
  </si>
  <si>
    <t>AUTOELECTRIC SNC</t>
  </si>
  <si>
    <t>05848660014</t>
  </si>
  <si>
    <t>13</t>
  </si>
  <si>
    <t>16/09/2020</t>
  </si>
  <si>
    <t>Video Promozionale 4K</t>
  </si>
  <si>
    <t>ZD62190733</t>
  </si>
  <si>
    <t>MATTEOANDREOLI</t>
  </si>
  <si>
    <t>11722640015</t>
  </si>
  <si>
    <t>17/09/2020</t>
  </si>
  <si>
    <t>012040053151</t>
  </si>
  <si>
    <t>15/09/2020</t>
  </si>
  <si>
    <t>CAMPANILE CAPOLUOGO</t>
  </si>
  <si>
    <t>012040053152</t>
  </si>
  <si>
    <t>012040053153</t>
  </si>
  <si>
    <t>FORNO BALBOUTET</t>
  </si>
  <si>
    <t>012040053154</t>
  </si>
  <si>
    <t>IP BALBOUTET FORFAIT</t>
  </si>
  <si>
    <t>1101</t>
  </si>
  <si>
    <t>IMPEGNO DI SPESA PER COLLAUDO MEZZO COMUNALE SCUOLABUS MERCEDES SPRINTER TARGATO EB898WE</t>
  </si>
  <si>
    <t>Z0E2E3934F</t>
  </si>
  <si>
    <t>AGENZIA BELTRAMO s.n.c. di BELTRAMO MAURO E MAURO ALBERTO</t>
  </si>
  <si>
    <t>02028010045</t>
  </si>
  <si>
    <t>000038/SP</t>
  </si>
  <si>
    <t>PIAZZA DI BALBOUTET [Ex.Imp. 2019/246] (Somma Impegnate nell'Esercizio 2019 da riscrivere nell'Esercizio 2020)</t>
  </si>
  <si>
    <t>814171863C</t>
  </si>
  <si>
    <t>CANTIERI MODERNI srl</t>
  </si>
  <si>
    <t>07634680016</t>
  </si>
  <si>
    <t>5/PA</t>
  </si>
  <si>
    <t>21/09/2020</t>
  </si>
  <si>
    <t>DETERMINA A CONTRARRE E IMPEGNO DI SPESA AFFIDAMENTO LAVORI DI DECESPUGLIAMENTO BORDI STRADE COMUNALI</t>
  </si>
  <si>
    <t>Z5F2E5B1C5</t>
  </si>
  <si>
    <t>22/09/2020</t>
  </si>
  <si>
    <t>76</t>
  </si>
  <si>
    <t>24/09/2020</t>
  </si>
  <si>
    <t>DUEPUNTODIECI ASSOCIATI</t>
  </si>
  <si>
    <t>10296440018</t>
  </si>
  <si>
    <t>30/09/2020</t>
  </si>
  <si>
    <t>ZB72E72C6B</t>
  </si>
  <si>
    <t>ALLAIX VALERIA</t>
  </si>
  <si>
    <t>06465250014</t>
  </si>
  <si>
    <t>05/10/2020</t>
  </si>
  <si>
    <t>1020281547</t>
  </si>
  <si>
    <t>2030042452</t>
  </si>
  <si>
    <t>2030042720</t>
  </si>
  <si>
    <t>310/20/2</t>
  </si>
  <si>
    <t>28/09/2020</t>
  </si>
  <si>
    <t>NS.FATTURA VENDITA</t>
  </si>
  <si>
    <t>60/E</t>
  </si>
  <si>
    <t>18/09/2020</t>
  </si>
  <si>
    <t>IMPEGNO DI SPESA PER ACQUISTO PRODOTTI SANIFICANTI</t>
  </si>
  <si>
    <t>ZF72E4B885</t>
  </si>
  <si>
    <t>FARMACIA SANTA RITA DI CAVALLERO SERENA</t>
  </si>
  <si>
    <t>10884200014</t>
  </si>
  <si>
    <t>25/09/2020</t>
  </si>
  <si>
    <t>18</t>
  </si>
  <si>
    <t>MALVICINO S.N.C.DI GOUCHON R&amp;F</t>
  </si>
  <si>
    <t>03679920011</t>
  </si>
  <si>
    <t>04/10/2020</t>
  </si>
  <si>
    <t>INCARICHI</t>
  </si>
  <si>
    <t>CHIAPPERO PAOLO</t>
  </si>
  <si>
    <t>11136980015</t>
  </si>
  <si>
    <t>20/2020</t>
  </si>
  <si>
    <t>01/09/2020</t>
  </si>
  <si>
    <t>PIERO PAZE'</t>
  </si>
  <si>
    <t>05246590011</t>
  </si>
  <si>
    <t>24/2020</t>
  </si>
  <si>
    <t>07/10/2020</t>
  </si>
  <si>
    <t>25/2020</t>
  </si>
  <si>
    <t>06/10/2020</t>
  </si>
  <si>
    <t>ZD2299385F</t>
  </si>
  <si>
    <t>1787</t>
  </si>
  <si>
    <t>IMPEGNO DI SPESA PER ACQUISTO MATERIALE PER RIFACIMENTO CALENDARIO DELLE STAGIONI</t>
  </si>
  <si>
    <t>Z662E67F98</t>
  </si>
  <si>
    <t>Colorificio MARLL SRL</t>
  </si>
  <si>
    <t>02055130013</t>
  </si>
  <si>
    <t>08/10/2020</t>
  </si>
  <si>
    <t>0000920900008262</t>
  </si>
  <si>
    <t>FORNITURA ENERGIA ELETTRICA</t>
  </si>
  <si>
    <t>15/05/2020</t>
  </si>
  <si>
    <t>0000920900022427</t>
  </si>
  <si>
    <t>10/09/2020</t>
  </si>
  <si>
    <t>120223345</t>
  </si>
  <si>
    <t>120223346</t>
  </si>
  <si>
    <t>6 / 3087 / 2020</t>
  </si>
  <si>
    <t>09/10/2020</t>
  </si>
  <si>
    <t>43/2020</t>
  </si>
  <si>
    <t>VENDITA</t>
  </si>
  <si>
    <t>Z9F2E68040</t>
  </si>
  <si>
    <t>BOSCOLO GIOVANNI</t>
  </si>
  <si>
    <t>06231550010</t>
  </si>
  <si>
    <t>13/10/2020</t>
  </si>
  <si>
    <t>1020290460</t>
  </si>
  <si>
    <t>30093686-002 spedizioni mese di luglio 2020</t>
  </si>
  <si>
    <t>14/10/2020</t>
  </si>
  <si>
    <t>2020/5053/2</t>
  </si>
  <si>
    <t>Vs Ordine MEPA n. 4368147 del 18/06/2018; Attività di manutenzione e assistenza sul software Siscom. Periodo: anno 2020 -  Saldo</t>
  </si>
  <si>
    <t>15/10/2020</t>
  </si>
  <si>
    <t>012040060754</t>
  </si>
  <si>
    <t>012040060755</t>
  </si>
  <si>
    <t>012040060756</t>
  </si>
  <si>
    <t>012040060757</t>
  </si>
  <si>
    <t>47</t>
  </si>
  <si>
    <t>DETERMINAZIONE A CONTRARRE ED AFFIDAMENTO AI SENSI DELL'ART. 36 COMMA 2 LETTERA A) DEL D.LGS. N.50/2016 - SERVIZIO TRASPORTO SCUOLABUS ANNO SCOLASTICO 2020-21.</t>
  </si>
  <si>
    <t>ZF72E5827F</t>
  </si>
  <si>
    <t>7X03512204</t>
  </si>
  <si>
    <t>6BIM 2020</t>
  </si>
  <si>
    <t>19/10/2020</t>
  </si>
  <si>
    <t>7X03500490</t>
  </si>
  <si>
    <t>8A00574968</t>
  </si>
  <si>
    <t>8A00576830</t>
  </si>
  <si>
    <t>1176</t>
  </si>
  <si>
    <t>20/10/2020</t>
  </si>
  <si>
    <t>21/10/2020</t>
  </si>
  <si>
    <t>16</t>
  </si>
  <si>
    <t>IMPEGNO DI SPESA PER RIQIAòLIFICAZIONE LAVATOIO POURRIERES + LAVORI FONTANA FRAISSE</t>
  </si>
  <si>
    <t>ZCE2D221OF</t>
  </si>
  <si>
    <t>IMPEGNO DI SPESA E AFFIDAMENTO DIRETTO LAVORI DI MANUTENZIONE PATRIMONIO</t>
  </si>
  <si>
    <t>ZD72E5DDE1</t>
  </si>
  <si>
    <t>16/PA</t>
  </si>
  <si>
    <t>Fattura PA immediata (TD01) del 20/10/2020 N.ro 16/PA</t>
  </si>
  <si>
    <t>85</t>
  </si>
  <si>
    <t>23/10/2020</t>
  </si>
  <si>
    <t>COLLAUDO STATICO LAVORI INFRASTRUTTURAZIONE MARGARIA ASSIETTA</t>
  </si>
  <si>
    <t>86</t>
  </si>
  <si>
    <t>STALLA ASSIETTA [Ex.Imp. 2018/209] (Somma Impegnate nell'Esercizio 2018 da riscrivere nell'Esercizio 2019) [Ex.Imp. 2019/61] (Somma Impegnate nell'Esercizio 2019 da riscrivere nell'Esercizio 2020)</t>
  </si>
  <si>
    <t>17/PA</t>
  </si>
  <si>
    <t>26/10/2020</t>
  </si>
  <si>
    <t>Fattura PA immediata (TD01) del 26/10/2020 N.ro 17/PA</t>
  </si>
  <si>
    <t>ZC72E7F1E2</t>
  </si>
  <si>
    <t>27/10/2020</t>
  </si>
  <si>
    <t>247</t>
  </si>
  <si>
    <t>FATTURA VENDITA ITALIA ** CONTRIBUTO AMBIENTALE CONAI ASSOLTO OVE DOVUTO **</t>
  </si>
  <si>
    <t>ZE72EA4F9D</t>
  </si>
  <si>
    <t>Segnaletica Novaresde s.r.l.</t>
  </si>
  <si>
    <t>03335870121</t>
  </si>
  <si>
    <t>2030045135</t>
  </si>
  <si>
    <t>31/10/2020</t>
  </si>
  <si>
    <t>03/11/2020</t>
  </si>
  <si>
    <t>2030045536</t>
  </si>
  <si>
    <t>54</t>
  </si>
  <si>
    <t>PJ03165742</t>
  </si>
  <si>
    <t>04/11/2020</t>
  </si>
  <si>
    <t>9/PA</t>
  </si>
  <si>
    <t>IMPEGNO DI SPESA PER ACQUISTO FIORI COMMEMORAZIONE 4 NOVEMBRE</t>
  </si>
  <si>
    <t>Z862EE06FF</t>
  </si>
  <si>
    <t>IL GIARDINO SNC DI PICCATO S. E CANAL BRUNET L. M.</t>
  </si>
  <si>
    <t>05747540010</t>
  </si>
  <si>
    <t>06/11/2020</t>
  </si>
  <si>
    <t>2000022879-PA</t>
  </si>
  <si>
    <t>09/11/2020</t>
  </si>
  <si>
    <t>Bolletta Servizio Idrico relativa al periodo 01/07/2020 - 31/10/2020</t>
  </si>
  <si>
    <t>10/11/2020</t>
  </si>
  <si>
    <t>2000022878-PA</t>
  </si>
  <si>
    <t>7/PA</t>
  </si>
  <si>
    <t>11/11/2020</t>
  </si>
  <si>
    <t>12/11/2020</t>
  </si>
  <si>
    <t>VEN0101000228</t>
  </si>
  <si>
    <t>COPERTURA IN ALLUMINIO</t>
  </si>
  <si>
    <t>ZDE2B09295</t>
  </si>
  <si>
    <t>ART-CAR SRL</t>
  </si>
  <si>
    <t>03721570012</t>
  </si>
  <si>
    <t>13/11/2020</t>
  </si>
  <si>
    <t>2024</t>
  </si>
  <si>
    <t>16/11/2020</t>
  </si>
  <si>
    <t>FORNITUR STAMPANTE AD AGHI EPSON LQ 2190 - IMPEGNO DI SPESA</t>
  </si>
  <si>
    <t>Z3B2F249A7</t>
  </si>
  <si>
    <t>17/11/2020</t>
  </si>
  <si>
    <t>18/11/2020</t>
  </si>
  <si>
    <t>LIQUIDAZIONE QUOTA DI ADESIONE</t>
  </si>
  <si>
    <t>TURISMO TORINO E PROVINCIA - AGENZI ACC. E PROM TURIST</t>
  </si>
  <si>
    <t>07401840017</t>
  </si>
  <si>
    <t>1519</t>
  </si>
  <si>
    <t>IMPEGNO DI SPESA PER REVISIONE MEZZO COMUNALE APE PORTER  TARGATO BY836KW</t>
  </si>
  <si>
    <t>Z832F3C5DF</t>
  </si>
  <si>
    <t>012040062729</t>
  </si>
  <si>
    <t>20/11/2020</t>
  </si>
  <si>
    <t>012040062730</t>
  </si>
  <si>
    <t>012040062731</t>
  </si>
  <si>
    <t>012040062732</t>
  </si>
  <si>
    <t>218/PA</t>
  </si>
  <si>
    <t>19/11/2020</t>
  </si>
  <si>
    <t>INcarico dipinti Melissa</t>
  </si>
  <si>
    <t>ZC32E0E3C3</t>
  </si>
  <si>
    <t>ABATE DAGA MELISSA</t>
  </si>
  <si>
    <t>12329980010</t>
  </si>
  <si>
    <t>448/EL</t>
  </si>
  <si>
    <t>IMPEGNO DI SPESA PER REGISTRI DI STATO CIVILE</t>
  </si>
  <si>
    <t>Z122DCF623</t>
  </si>
  <si>
    <t>21/11/2020</t>
  </si>
  <si>
    <t>2056</t>
  </si>
  <si>
    <t>IMPEGNO DI SPESA PER MANTENIMENTO DOMINIO SITO WEB "LA STRADADELL'ASSIETTA.IT"</t>
  </si>
  <si>
    <t>ZB02F4A6C3</t>
  </si>
  <si>
    <t>18/PA</t>
  </si>
  <si>
    <t>Fattura PA immediata (TD01) del 19/11/2020 N.ro 18/PA</t>
  </si>
  <si>
    <t>2061</t>
  </si>
  <si>
    <t>23/11/2020</t>
  </si>
  <si>
    <t>IMPEGNO DI SPESA PER ACQUISTO TONER E CHIAVETTE USB PER UFFICI COMUNALI</t>
  </si>
  <si>
    <t>ZC62F47BAB</t>
  </si>
  <si>
    <t>24/11/2020</t>
  </si>
  <si>
    <t>2062</t>
  </si>
  <si>
    <t>IMPEGNO DI SPESA PER ASSISTENZA HARDWARE E SOFTWARE ANNO 2020</t>
  </si>
  <si>
    <t>Z8B2F4A4A2</t>
  </si>
  <si>
    <t>2063</t>
  </si>
  <si>
    <t>IMPEGNO DI SPESA PER MANTENIMENTO DOMINIO WEB SITO ISTITUZIONALE COMUNE DI USSEAUX</t>
  </si>
  <si>
    <t>ZD42F4A5AE</t>
  </si>
  <si>
    <t>08/PA</t>
  </si>
  <si>
    <t>INCARICO DI PROGETTAZIONE DEFINITIVA LAVORI RELATIVI AL BANDO PSR. OPERAZIONE 8.3.1. PREVENZIONE DEI DANNI ALLE FORESTE DA INCENDI, CALAMITÀ NATURALI E EVENTI CATASTROFICI</t>
  </si>
  <si>
    <t>Z042ED86D0</t>
  </si>
  <si>
    <t>CHIARA CASELLA</t>
  </si>
  <si>
    <t>08498910010</t>
  </si>
  <si>
    <t>25/11/2020</t>
  </si>
  <si>
    <t>2000023585-PA</t>
  </si>
  <si>
    <t>26/11/2020</t>
  </si>
  <si>
    <t>Bolletta Servizio Idrico relativa al periodo 14/01/2020 - 19/11/2020</t>
  </si>
  <si>
    <t>2000023584-PA</t>
  </si>
  <si>
    <t>Bolletta Servizio Idrico relativa al periodo 16/01/2020 - 19/11/2020</t>
  </si>
  <si>
    <t>2000023583-PA</t>
  </si>
  <si>
    <t>Bolletta Servizio Idrico relativa al periodo 01/05/2020 - 30/10/2020</t>
  </si>
  <si>
    <t>120228397</t>
  </si>
  <si>
    <t>27/11/2020</t>
  </si>
  <si>
    <t>120228396</t>
  </si>
  <si>
    <t>46/118</t>
  </si>
  <si>
    <t>FATTURE MANUALI P.A.</t>
  </si>
  <si>
    <t>TURING CLUB ITALIANO</t>
  </si>
  <si>
    <t>00856710157</t>
  </si>
  <si>
    <t>28/11/2020</t>
  </si>
  <si>
    <t>AFFIDAMENTO LAVORI COMPLEMENTARI DI SISTEMAZIONE STRADE COMUNALI DELLA BORGATA LAUX</t>
  </si>
  <si>
    <t>Z032ED74E5</t>
  </si>
  <si>
    <t>30/11/2020</t>
  </si>
  <si>
    <t>IMPEGNO DI SPESA PER LAVORI DI MANUTENZIONE IMMOBILI COMUNALI</t>
  </si>
  <si>
    <t>Z012F06656</t>
  </si>
  <si>
    <t>FATTPA 4_20</t>
  </si>
  <si>
    <t>riferimento riparazione piaggio porter targa BY836KW  numero Cig : Z2F2F6D81E</t>
  </si>
  <si>
    <t>Z2F2F6D81E</t>
  </si>
  <si>
    <t>DUEFFE SPORT snc di FRANCHETTO Remo</t>
  </si>
  <si>
    <t>07689930019</t>
  </si>
  <si>
    <t>PJ03280991</t>
  </si>
  <si>
    <t>02/12/2020</t>
  </si>
  <si>
    <t>2030050657</t>
  </si>
  <si>
    <t>01/12/2020</t>
  </si>
  <si>
    <t>2030052605</t>
  </si>
  <si>
    <t>2209</t>
  </si>
  <si>
    <t>IMPEGNO DI SPESA PER  INTERVENTI DI MANUTENZIONE E AGGIORNAMENTO HARDWARE-SOFTWARE E SITO ISTITUZIONALE DELL'ENTE</t>
  </si>
  <si>
    <t>Z382F7DB6D</t>
  </si>
  <si>
    <t>07/12/2020</t>
  </si>
  <si>
    <t>8/PA</t>
  </si>
  <si>
    <t>05/12/2020</t>
  </si>
  <si>
    <t>IMPEGNO DI SPESA PER MANUTENZIONE RECINZIONE VIA XXIV MAGGIO IN BORGATA BALBOUTET</t>
  </si>
  <si>
    <t>ZDD2F7DACC</t>
  </si>
  <si>
    <t>116/001</t>
  </si>
  <si>
    <t>09/12/2020</t>
  </si>
  <si>
    <t>Redazione di variante semplificata finalizzata all adeguamento del vigente PRGC per la realizzazione di un parcheggio pubblico in località Balboutet.</t>
  </si>
  <si>
    <t>Z772DA8072</t>
  </si>
  <si>
    <t>STUDIO MELLANO E ASSOCIATI</t>
  </si>
  <si>
    <t>07992970017</t>
  </si>
  <si>
    <t>2238</t>
  </si>
  <si>
    <t>IMPEGNO DI SPESA PER ANTIVIRUS PC UFFICI COMUNALI</t>
  </si>
  <si>
    <t>Z922F58BF3</t>
  </si>
  <si>
    <t>11/12/2020</t>
  </si>
  <si>
    <t>CONTRIBUTO PARROCCHIA</t>
  </si>
  <si>
    <t>PARROCCHIA ASSUNZIONE DI MARIA VERGINE</t>
  </si>
  <si>
    <t>727</t>
  </si>
  <si>
    <t>ACQUISTO MATERIALI  PER SERVIZIO MANUTENZIONE -  DETERMINA A CONTRARRE E AFFIDAMENTO DIRETTO DELLA FORNITURA AI SENSI DELL'ART. 36, 2° COMMA - LETTERA A) DEL D.LGS. N. 50/2016 E SMI</t>
  </si>
  <si>
    <t>Z9E2F3AEC1</t>
  </si>
  <si>
    <t>MARCELLIN PAOLO GUIDO</t>
  </si>
  <si>
    <t>06123240019</t>
  </si>
  <si>
    <t>60</t>
  </si>
  <si>
    <t>10/12/2020</t>
  </si>
  <si>
    <t>568.2020</t>
  </si>
  <si>
    <t>14/12/2020</t>
  </si>
  <si>
    <t>STUDIO SIGAUDO S.R.L.</t>
  </si>
  <si>
    <t>406</t>
  </si>
  <si>
    <t>15/12/2020</t>
  </si>
  <si>
    <t>FORNITURA E INSTALLAZIONE LUMINARIE NATALIZIE PER LE BORGATE DI USSEAUX - AFFIDAMENTO DIRETTO ART. 36, COMMA 2, LETT. A) D.LGS. 50/2016</t>
  </si>
  <si>
    <t>Z302F7DC36</t>
  </si>
  <si>
    <t>BOUC WALTER IMPIANTI ELETTRICI</t>
  </si>
  <si>
    <t>08472300014</t>
  </si>
  <si>
    <t>16/12/2020</t>
  </si>
  <si>
    <t>408</t>
  </si>
  <si>
    <t>RIFACIMENTO IMPIENTO ELETTRICO FORNO DELL ABORGATA POURRIERES - AFFIDAMENTO DIRETTO ART. 36, COMMA 2, LETT. A) D.LGS. 50/2016</t>
  </si>
  <si>
    <t>ZD62FA8256</t>
  </si>
  <si>
    <t>409</t>
  </si>
  <si>
    <t>INTERVENTI DI MANUTENZIONE SU IMPIANTI ELETTRICI COMUNALI - IMPEGNO DI SPESA FORNITURA E INSTALLAZIONE LUMINARIE</t>
  </si>
  <si>
    <t>Z3C2FA7B25</t>
  </si>
  <si>
    <t>012040068471</t>
  </si>
  <si>
    <t>CAMPANILE LAUX</t>
  </si>
  <si>
    <t>18/12/2020</t>
  </si>
  <si>
    <t>012040068472</t>
  </si>
  <si>
    <t>012040068473</t>
  </si>
  <si>
    <t>FORNO POURRIERES</t>
  </si>
  <si>
    <t>012040068474</t>
  </si>
  <si>
    <t>8A00673378</t>
  </si>
  <si>
    <t>12/12/2020</t>
  </si>
  <si>
    <t>1BIM 2021</t>
  </si>
  <si>
    <t>8A00675301</t>
  </si>
  <si>
    <t>1020383237</t>
  </si>
  <si>
    <t>17/12/2020</t>
  </si>
  <si>
    <t>7X04136874</t>
  </si>
  <si>
    <t>7X04254238</t>
  </si>
  <si>
    <t>417/20/2</t>
  </si>
  <si>
    <t>21/12/2020</t>
  </si>
  <si>
    <t>I</t>
  </si>
  <si>
    <t>22/12/2020</t>
  </si>
  <si>
    <t>1437</t>
  </si>
  <si>
    <t>25/12/2020</t>
  </si>
  <si>
    <t>ZB12F7235B</t>
  </si>
  <si>
    <t>28/12/2020</t>
  </si>
  <si>
    <t>00861/12</t>
  </si>
  <si>
    <t>38</t>
  </si>
  <si>
    <t>RIQUALIFICAZIONE ENERGETICA SEDE COMUNALE - SOSTITUZIONE SERRAMENTI - AFFIDAMENTO DIRETTO LAVORI ART. 36 COMMA 2 D.LGS 50/2016 [Ex.Imp. 2019/215] (Somma Impegnate nell'Esercizio 2019 da riscrivere nell'Esercizio 2020)</t>
  </si>
  <si>
    <t>8072176A5B</t>
  </si>
  <si>
    <t>La Boisserie di Micol Sergio</t>
  </si>
  <si>
    <t>06244220015</t>
  </si>
  <si>
    <t>38/2020</t>
  </si>
  <si>
    <t>23/12/2020</t>
  </si>
  <si>
    <t>FOGNATURE BALBOUTET DIREZIONE LAVORI (Somma Impegnate nell'Esercizio 2015 da riscrivere nell'Esercizio 2016)</t>
  </si>
  <si>
    <t>TOTALE:</t>
  </si>
  <si>
    <t>Ammontare Complessivo dei Debiti 2020 (STOCK-1)</t>
  </si>
  <si>
    <t>Ammontare Complessivo dei Debiti 2019 (STOCK-2)</t>
  </si>
  <si>
    <t>7.912,37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</si>
</sst>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37" fillId="0" borderId="0" xfId="48" applyNumberFormat="1" applyFont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3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2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6" t="s">
        <v>13</v>
      </c>
      <c r="AB4" s="217"/>
      <c r="AC4" s="217"/>
      <c r="AD4" s="217"/>
      <c r="AE4" s="217"/>
      <c r="AF4" s="217"/>
      <c r="AG4" s="218"/>
      <c r="AH4" s="32">
        <v>30</v>
      </c>
    </row>
    <row r="5" spans="1:34" s="15" customFormat="1" ht="22.5" customHeight="1">
      <c r="A5" s="213" t="s">
        <v>14</v>
      </c>
      <c r="B5" s="215"/>
      <c r="C5" s="214"/>
      <c r="D5" s="213" t="s">
        <v>15</v>
      </c>
      <c r="E5" s="215"/>
      <c r="F5" s="215"/>
      <c r="G5" s="215"/>
      <c r="H5" s="214"/>
      <c r="I5" s="213" t="s">
        <v>16</v>
      </c>
      <c r="J5" s="215"/>
      <c r="K5" s="214"/>
      <c r="L5" s="213" t="s">
        <v>1</v>
      </c>
      <c r="M5" s="215"/>
      <c r="N5" s="215"/>
      <c r="O5" s="213" t="s">
        <v>17</v>
      </c>
      <c r="P5" s="214"/>
      <c r="Q5" s="213" t="s">
        <v>18</v>
      </c>
      <c r="R5" s="215"/>
      <c r="S5" s="215"/>
      <c r="T5" s="214"/>
      <c r="U5" s="213" t="s">
        <v>19</v>
      </c>
      <c r="V5" s="215"/>
      <c r="W5" s="215"/>
      <c r="X5" s="58" t="s">
        <v>47</v>
      </c>
      <c r="Y5" s="213" t="s">
        <v>20</v>
      </c>
      <c r="Z5" s="214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19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6"/>
      <c r="AE4" s="242"/>
      <c r="AF4" s="242"/>
      <c r="AG4" s="242"/>
      <c r="AH4" s="243"/>
      <c r="AI4" s="236"/>
    </row>
    <row r="5" spans="1:35" s="90" customFormat="1" ht="22.5" customHeight="1">
      <c r="A5" s="219" t="s">
        <v>14</v>
      </c>
      <c r="B5" s="233"/>
      <c r="C5" s="234"/>
      <c r="D5" s="219" t="s">
        <v>15</v>
      </c>
      <c r="E5" s="233"/>
      <c r="F5" s="233"/>
      <c r="G5" s="233"/>
      <c r="H5" s="233"/>
      <c r="I5" s="233"/>
      <c r="J5" s="233"/>
      <c r="K5" s="234"/>
      <c r="L5" s="219" t="s">
        <v>16</v>
      </c>
      <c r="M5" s="233"/>
      <c r="N5" s="234"/>
      <c r="O5" s="219" t="s">
        <v>1</v>
      </c>
      <c r="P5" s="233"/>
      <c r="Q5" s="233"/>
      <c r="R5" s="219" t="s">
        <v>17</v>
      </c>
      <c r="S5" s="234"/>
      <c r="T5" s="219" t="s">
        <v>18</v>
      </c>
      <c r="U5" s="233"/>
      <c r="V5" s="233"/>
      <c r="W5" s="234"/>
      <c r="X5" s="219" t="s">
        <v>19</v>
      </c>
      <c r="Y5" s="233"/>
      <c r="Z5" s="233"/>
      <c r="AA5" s="103" t="s">
        <v>47</v>
      </c>
      <c r="AB5" s="219" t="s">
        <v>20</v>
      </c>
      <c r="AC5" s="234"/>
      <c r="AD5" s="219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1"/>
      <c r="AK6" s="232"/>
      <c r="AL6" s="23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5" t="s">
        <v>109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3" t="s">
        <v>99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58" t="s">
        <v>98</v>
      </c>
      <c r="B5" s="259"/>
      <c r="C5" s="187" t="s">
        <v>97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7" t="s">
        <v>96</v>
      </c>
      <c r="O5" s="26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48" t="s">
        <v>1085</v>
      </c>
      <c r="B7" s="252"/>
      <c r="C7" s="164">
        <f>Debiti!G6</f>
        <v>4946.009999999999</v>
      </c>
      <c r="D7" s="162"/>
      <c r="E7" s="272" t="s">
        <v>108</v>
      </c>
      <c r="F7" s="273"/>
      <c r="G7" s="273"/>
      <c r="H7" s="97"/>
      <c r="I7" s="183"/>
      <c r="J7" s="182"/>
      <c r="K7" s="97"/>
      <c r="L7" s="173"/>
      <c r="M7" s="181"/>
      <c r="N7" s="267" t="s">
        <v>95</v>
      </c>
      <c r="O7" s="268"/>
      <c r="P7" s="26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0" t="s">
        <v>94</v>
      </c>
      <c r="B9" s="266"/>
      <c r="C9" s="174">
        <f>ElencoFatture!O6</f>
        <v>474079.3600000002</v>
      </c>
      <c r="D9" s="175"/>
      <c r="E9" s="260" t="s">
        <v>88</v>
      </c>
      <c r="F9" s="261" t="s">
        <v>93</v>
      </c>
      <c r="G9" s="178">
        <f>C9/100*5</f>
        <v>23703.968000000008</v>
      </c>
      <c r="J9" s="162"/>
      <c r="L9" s="162"/>
      <c r="M9" s="160"/>
    </row>
    <row r="10" spans="1:13" s="90" customFormat="1" ht="22.5" customHeight="1">
      <c r="A10" s="260" t="s">
        <v>92</v>
      </c>
      <c r="B10" s="261"/>
      <c r="C10" s="174">
        <f>ElencoFatture!O7</f>
        <v>64441.79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0" t="s">
        <v>91</v>
      </c>
      <c r="B11" s="262"/>
      <c r="C11" s="174">
        <f>ElencoFatture!O8</f>
        <v>409637.5699999998</v>
      </c>
      <c r="D11" s="175"/>
      <c r="E11" s="260" t="s">
        <v>88</v>
      </c>
      <c r="F11" s="266"/>
      <c r="G11" s="174">
        <f>C11/100*5</f>
        <v>20481.878499999988</v>
      </c>
      <c r="H11" s="162"/>
      <c r="I11" s="271"/>
      <c r="J11" s="271"/>
      <c r="K11" s="97"/>
      <c r="L11" s="173"/>
      <c r="M11" s="160"/>
      <c r="N11" s="267" t="s">
        <v>90</v>
      </c>
      <c r="O11" s="268"/>
      <c r="P11" s="26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48" t="s">
        <v>89</v>
      </c>
      <c r="B13" s="249"/>
      <c r="C13" s="164">
        <f>C11</f>
        <v>409637.5699999998</v>
      </c>
      <c r="D13" s="172"/>
      <c r="E13" s="248" t="s">
        <v>88</v>
      </c>
      <c r="F13" s="249"/>
      <c r="G13" s="163">
        <f>C13/100*5</f>
        <v>20481.878499999988</v>
      </c>
      <c r="H13" s="162"/>
      <c r="I13" s="253" t="s">
        <v>87</v>
      </c>
      <c r="J13" s="254"/>
      <c r="L13" s="161" t="str">
        <f>IF(C7&lt;=G13,"SI","NO")</f>
        <v>SI</v>
      </c>
      <c r="M13" s="160"/>
      <c r="N13" s="269" t="s">
        <v>86</v>
      </c>
      <c r="O13" s="27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48" t="s">
        <v>1086</v>
      </c>
      <c r="B15" s="252"/>
      <c r="C15" s="164" t="s">
        <v>1087</v>
      </c>
      <c r="D15" s="97"/>
      <c r="E15" s="248" t="s">
        <v>85</v>
      </c>
      <c r="F15" s="249"/>
      <c r="G15" s="163">
        <f>IF(OR(C15=0,C15="0,00"),0,C7/C15)</f>
        <v>0.6250984218382102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69" t="s">
        <v>83</v>
      </c>
      <c r="O15" s="27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0" t="s">
        <v>82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>
      <c r="A19" s="251" t="s">
        <v>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5">
      <c r="A20" s="247" t="s">
        <v>80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5">
      <c r="A23" s="247" t="s">
        <v>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5">
      <c r="A24" s="247" t="s">
        <v>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5">
      <c r="A25" s="247" t="s">
        <v>75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 objects="1" scenarios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109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3" t="s">
        <v>110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8" t="s">
        <v>72</v>
      </c>
      <c r="B5" s="274"/>
      <c r="C5" s="274"/>
      <c r="D5" s="274"/>
      <c r="E5" s="274"/>
      <c r="F5" s="275"/>
      <c r="G5" s="148">
        <f>(G15)</f>
        <v>5629.0599999999995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8" t="s">
        <v>112</v>
      </c>
      <c r="B6" s="274"/>
      <c r="C6" s="274"/>
      <c r="D6" s="274"/>
      <c r="E6" s="274"/>
      <c r="F6" s="274"/>
      <c r="G6" s="297">
        <f>(J15)</f>
        <v>4946.009999999999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19" t="s">
        <v>14</v>
      </c>
      <c r="B8" s="233"/>
      <c r="C8" s="234"/>
      <c r="D8" s="219" t="s">
        <v>15</v>
      </c>
      <c r="E8" s="233"/>
      <c r="F8" s="233"/>
      <c r="G8" s="233"/>
      <c r="H8" s="233"/>
      <c r="I8" s="233"/>
      <c r="J8" s="233"/>
      <c r="K8" s="234"/>
      <c r="L8" s="219" t="s">
        <v>16</v>
      </c>
      <c r="M8" s="233"/>
      <c r="N8" s="234"/>
      <c r="O8" s="219" t="s">
        <v>1</v>
      </c>
      <c r="P8" s="233"/>
      <c r="Q8" s="233"/>
      <c r="R8" s="219" t="s">
        <v>17</v>
      </c>
      <c r="S8" s="234"/>
      <c r="T8" s="219" t="s">
        <v>18</v>
      </c>
      <c r="U8" s="233"/>
      <c r="V8" s="233"/>
      <c r="W8" s="234"/>
      <c r="X8" s="219" t="s">
        <v>19</v>
      </c>
      <c r="Y8" s="233"/>
      <c r="Z8" s="233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378</v>
      </c>
      <c r="C11" s="109" t="s">
        <v>113</v>
      </c>
      <c r="D11" s="298" t="s">
        <v>114</v>
      </c>
      <c r="E11" s="109" t="s">
        <v>115</v>
      </c>
      <c r="F11" s="111" t="s">
        <v>116</v>
      </c>
      <c r="G11" s="112">
        <v>1646.1</v>
      </c>
      <c r="H11" s="112">
        <v>0</v>
      </c>
      <c r="I11" s="143" t="s">
        <v>117</v>
      </c>
      <c r="J11" s="112">
        <f>IF(I11="SI",G11-H11,G11)</f>
        <v>1646.1</v>
      </c>
      <c r="K11" s="299" t="s">
        <v>118</v>
      </c>
      <c r="L11" s="108">
        <v>2020</v>
      </c>
      <c r="M11" s="108">
        <v>2011</v>
      </c>
      <c r="N11" s="109" t="s">
        <v>119</v>
      </c>
      <c r="O11" s="111" t="s">
        <v>120</v>
      </c>
      <c r="P11" s="109" t="s">
        <v>121</v>
      </c>
      <c r="Q11" s="109" t="s">
        <v>122</v>
      </c>
      <c r="R11" s="108">
        <v>2</v>
      </c>
      <c r="S11" s="111" t="s">
        <v>123</v>
      </c>
      <c r="T11" s="108">
        <v>1080203</v>
      </c>
      <c r="U11" s="108">
        <v>2890</v>
      </c>
      <c r="V11" s="108">
        <v>1938</v>
      </c>
      <c r="W11" s="108">
        <v>99</v>
      </c>
      <c r="X11" s="113">
        <v>2020</v>
      </c>
      <c r="Y11" s="113">
        <v>25</v>
      </c>
      <c r="Z11" s="113">
        <v>0</v>
      </c>
      <c r="AA11" s="114" t="s">
        <v>122</v>
      </c>
      <c r="AB11" s="109" t="s">
        <v>124</v>
      </c>
      <c r="AC11" s="107">
        <f>IF(O11=O10,0,1)</f>
        <v>1</v>
      </c>
    </row>
    <row r="12" spans="1:29" ht="15">
      <c r="A12" s="108">
        <v>2020</v>
      </c>
      <c r="B12" s="108">
        <v>378</v>
      </c>
      <c r="C12" s="109" t="s">
        <v>113</v>
      </c>
      <c r="D12" s="298" t="s">
        <v>114</v>
      </c>
      <c r="E12" s="109" t="s">
        <v>115</v>
      </c>
      <c r="F12" s="111" t="s">
        <v>116</v>
      </c>
      <c r="G12" s="112">
        <v>1540.51</v>
      </c>
      <c r="H12" s="112">
        <v>0</v>
      </c>
      <c r="I12" s="143" t="s">
        <v>117</v>
      </c>
      <c r="J12" s="112">
        <f>IF(I12="SI",G12-H12,G12)</f>
        <v>1540.51</v>
      </c>
      <c r="K12" s="299" t="s">
        <v>125</v>
      </c>
      <c r="L12" s="108">
        <v>2020</v>
      </c>
      <c r="M12" s="108">
        <v>2011</v>
      </c>
      <c r="N12" s="109" t="s">
        <v>119</v>
      </c>
      <c r="O12" s="111" t="s">
        <v>120</v>
      </c>
      <c r="P12" s="109" t="s">
        <v>121</v>
      </c>
      <c r="Q12" s="109" t="s">
        <v>122</v>
      </c>
      <c r="R12" s="108">
        <v>2</v>
      </c>
      <c r="S12" s="111" t="s">
        <v>123</v>
      </c>
      <c r="T12" s="108">
        <v>1080203</v>
      </c>
      <c r="U12" s="108">
        <v>2890</v>
      </c>
      <c r="V12" s="108">
        <v>1938</v>
      </c>
      <c r="W12" s="108">
        <v>99</v>
      </c>
      <c r="X12" s="113">
        <v>2020</v>
      </c>
      <c r="Y12" s="113">
        <v>26</v>
      </c>
      <c r="Z12" s="113">
        <v>0</v>
      </c>
      <c r="AA12" s="114" t="s">
        <v>122</v>
      </c>
      <c r="AB12" s="109" t="s">
        <v>124</v>
      </c>
      <c r="AC12" s="107">
        <f>IF(O12=O11,0,1)</f>
        <v>0</v>
      </c>
    </row>
    <row r="13" spans="1:29" ht="15">
      <c r="A13" s="108">
        <v>2020</v>
      </c>
      <c r="B13" s="108">
        <v>378</v>
      </c>
      <c r="C13" s="109" t="s">
        <v>113</v>
      </c>
      <c r="D13" s="298" t="s">
        <v>114</v>
      </c>
      <c r="E13" s="109" t="s">
        <v>115</v>
      </c>
      <c r="F13" s="111" t="s">
        <v>116</v>
      </c>
      <c r="G13" s="112">
        <v>2442.45</v>
      </c>
      <c r="H13" s="112">
        <v>683.05</v>
      </c>
      <c r="I13" s="143" t="s">
        <v>117</v>
      </c>
      <c r="J13" s="112">
        <f>IF(I13="SI",G13-H13,G13)</f>
        <v>1759.3999999999999</v>
      </c>
      <c r="K13" s="299" t="s">
        <v>118</v>
      </c>
      <c r="L13" s="108">
        <v>2020</v>
      </c>
      <c r="M13" s="108">
        <v>2011</v>
      </c>
      <c r="N13" s="109" t="s">
        <v>119</v>
      </c>
      <c r="O13" s="111" t="s">
        <v>120</v>
      </c>
      <c r="P13" s="109" t="s">
        <v>121</v>
      </c>
      <c r="Q13" s="109" t="s">
        <v>122</v>
      </c>
      <c r="R13" s="108">
        <v>2</v>
      </c>
      <c r="S13" s="111" t="s">
        <v>123</v>
      </c>
      <c r="T13" s="108">
        <v>1010203</v>
      </c>
      <c r="U13" s="108">
        <v>140</v>
      </c>
      <c r="V13" s="108">
        <v>1050</v>
      </c>
      <c r="W13" s="108">
        <v>2</v>
      </c>
      <c r="X13" s="113">
        <v>2020</v>
      </c>
      <c r="Y13" s="113">
        <v>24</v>
      </c>
      <c r="Z13" s="113">
        <v>0</v>
      </c>
      <c r="AA13" s="114" t="s">
        <v>122</v>
      </c>
      <c r="AB13" s="109" t="s">
        <v>124</v>
      </c>
      <c r="AC13" s="107">
        <f>IF(O13=O12,0,1)</f>
        <v>0</v>
      </c>
    </row>
    <row r="14" spans="1:28" ht="15">
      <c r="A14" s="108"/>
      <c r="B14" s="108"/>
      <c r="C14" s="109"/>
      <c r="D14" s="298"/>
      <c r="E14" s="109"/>
      <c r="F14" s="300"/>
      <c r="G14" s="301"/>
      <c r="H14" s="112"/>
      <c r="I14" s="143"/>
      <c r="J14" s="112"/>
      <c r="K14" s="299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</row>
    <row r="15" spans="1:28" ht="15">
      <c r="A15" s="108"/>
      <c r="B15" s="108"/>
      <c r="C15" s="109"/>
      <c r="D15" s="298"/>
      <c r="E15" s="109"/>
      <c r="F15" s="302" t="s">
        <v>126</v>
      </c>
      <c r="G15" s="303">
        <f>SUM(G11:G13)</f>
        <v>5629.0599999999995</v>
      </c>
      <c r="H15" s="304">
        <f>SUM(H11:H13)</f>
        <v>683.05</v>
      </c>
      <c r="I15" s="143"/>
      <c r="J15" s="304">
        <f>SUM(J11:J13)</f>
        <v>4946.009999999999</v>
      </c>
      <c r="K15" s="299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  <row r="18" spans="3:28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2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 t="s">
        <v>109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82" t="s">
        <v>107</v>
      </c>
      <c r="B3" s="282"/>
      <c r="C3" s="282"/>
      <c r="D3" s="282"/>
      <c r="E3" s="282"/>
      <c r="F3" s="282"/>
      <c r="G3" s="282"/>
      <c r="H3" s="282"/>
      <c r="I3" s="282"/>
      <c r="J3" s="283"/>
      <c r="K3" s="283"/>
      <c r="L3" s="283"/>
      <c r="M3" s="283"/>
      <c r="N3" s="283"/>
      <c r="O3" s="283"/>
      <c r="P3" s="283"/>
      <c r="Q3" s="151"/>
    </row>
    <row r="4" spans="1:17" s="90" customFormat="1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51"/>
    </row>
    <row r="5" spans="1:17" s="90" customFormat="1" ht="22.5" customHeight="1">
      <c r="A5" s="287" t="s">
        <v>106</v>
      </c>
      <c r="B5" s="287"/>
      <c r="C5" s="287"/>
      <c r="D5" s="287"/>
      <c r="E5" s="287"/>
      <c r="F5" s="287"/>
      <c r="G5" s="287"/>
      <c r="H5" s="287"/>
      <c r="I5" s="288"/>
      <c r="J5" s="206" t="s">
        <v>105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78" t="s">
        <v>94</v>
      </c>
      <c r="D6" s="279"/>
      <c r="E6" s="279"/>
      <c r="F6" s="279"/>
      <c r="G6" s="295"/>
      <c r="H6" s="199">
        <f>H305</f>
        <v>474079.3600000002</v>
      </c>
      <c r="I6" s="203"/>
      <c r="J6" s="293" t="s">
        <v>94</v>
      </c>
      <c r="K6" s="293"/>
      <c r="L6" s="293"/>
      <c r="M6" s="293"/>
      <c r="N6" s="294"/>
      <c r="O6" s="204">
        <f>M305</f>
        <v>474079.3600000002</v>
      </c>
      <c r="P6" s="203"/>
    </row>
    <row r="7" spans="3:16" s="90" customFormat="1" ht="22.5" customHeight="1">
      <c r="C7" s="278" t="s">
        <v>92</v>
      </c>
      <c r="D7" s="279"/>
      <c r="E7" s="279"/>
      <c r="F7" s="279"/>
      <c r="G7" s="200"/>
      <c r="H7" s="199">
        <f>I305</f>
        <v>64441.79</v>
      </c>
      <c r="I7" s="201"/>
      <c r="J7" s="291" t="s">
        <v>92</v>
      </c>
      <c r="K7" s="291"/>
      <c r="L7" s="291"/>
      <c r="M7" s="291"/>
      <c r="N7" s="292"/>
      <c r="O7" s="202">
        <f>N305</f>
        <v>64441.79</v>
      </c>
      <c r="P7" s="201"/>
    </row>
    <row r="8" spans="3:16" s="90" customFormat="1" ht="22.5" customHeight="1">
      <c r="C8" s="278" t="s">
        <v>91</v>
      </c>
      <c r="D8" s="279"/>
      <c r="E8" s="279"/>
      <c r="F8" s="279"/>
      <c r="G8" s="200"/>
      <c r="H8" s="199">
        <f>H6-H7</f>
        <v>409637.57000000024</v>
      </c>
      <c r="I8" s="197"/>
      <c r="J8" s="289" t="s">
        <v>91</v>
      </c>
      <c r="K8" s="289"/>
      <c r="L8" s="289"/>
      <c r="M8" s="289"/>
      <c r="N8" s="290"/>
      <c r="O8" s="198">
        <f>O305</f>
        <v>409637.5699999998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84" t="s">
        <v>127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s="90" customFormat="1" ht="22.5" customHeight="1">
      <c r="A11" s="219" t="s">
        <v>14</v>
      </c>
      <c r="B11" s="234"/>
      <c r="C11" s="219" t="s">
        <v>15</v>
      </c>
      <c r="D11" s="233"/>
      <c r="E11" s="233"/>
      <c r="F11" s="233"/>
      <c r="G11" s="233"/>
      <c r="H11" s="233"/>
      <c r="I11" s="234"/>
      <c r="J11" s="219" t="s">
        <v>1</v>
      </c>
      <c r="K11" s="234"/>
      <c r="L11" s="149"/>
      <c r="M11" s="219" t="s">
        <v>64</v>
      </c>
      <c r="N11" s="233"/>
      <c r="O11" s="233"/>
      <c r="P11" s="234"/>
    </row>
    <row r="12" spans="1:16" ht="36" customHeight="1">
      <c r="A12" s="104" t="s">
        <v>21</v>
      </c>
      <c r="B12" s="191" t="s">
        <v>104</v>
      </c>
      <c r="C12" s="104" t="s">
        <v>24</v>
      </c>
      <c r="D12" s="105" t="s">
        <v>25</v>
      </c>
      <c r="E12" s="190" t="s">
        <v>103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102</v>
      </c>
      <c r="M12" s="129" t="s">
        <v>66</v>
      </c>
      <c r="N12" s="129" t="s">
        <v>101</v>
      </c>
      <c r="O12" s="129" t="s">
        <v>100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1:16" ht="15">
      <c r="A14" s="107">
        <v>2020</v>
      </c>
      <c r="B14" s="107">
        <v>6</v>
      </c>
      <c r="C14" s="298" t="s">
        <v>128</v>
      </c>
      <c r="D14" s="109" t="s">
        <v>129</v>
      </c>
      <c r="E14" s="109" t="s">
        <v>130</v>
      </c>
      <c r="F14" s="111" t="s">
        <v>131</v>
      </c>
      <c r="G14" s="111" t="s">
        <v>132</v>
      </c>
      <c r="H14" s="112">
        <v>1038</v>
      </c>
      <c r="I14" s="112">
        <v>0</v>
      </c>
      <c r="J14" s="111" t="s">
        <v>133</v>
      </c>
      <c r="K14" s="305" t="s">
        <v>134</v>
      </c>
      <c r="L14" s="109" t="s">
        <v>135</v>
      </c>
      <c r="M14" s="112">
        <f>IF(P14="SI",0,H14)</f>
        <v>1038</v>
      </c>
      <c r="N14" s="112">
        <f>IF(P14="SI",0,I14)</f>
        <v>0</v>
      </c>
      <c r="O14" s="112">
        <f>M14-N14</f>
        <v>1038</v>
      </c>
      <c r="P14" s="107" t="s">
        <v>136</v>
      </c>
    </row>
    <row r="15" spans="1:16" ht="15">
      <c r="A15" s="107">
        <v>2020</v>
      </c>
      <c r="B15" s="107">
        <v>7</v>
      </c>
      <c r="C15" s="298" t="s">
        <v>137</v>
      </c>
      <c r="D15" s="109" t="s">
        <v>138</v>
      </c>
      <c r="E15" s="109" t="s">
        <v>130</v>
      </c>
      <c r="F15" s="111" t="s">
        <v>139</v>
      </c>
      <c r="G15" s="111" t="s">
        <v>140</v>
      </c>
      <c r="H15" s="112">
        <v>79.81</v>
      </c>
      <c r="I15" s="112">
        <v>14.39</v>
      </c>
      <c r="J15" s="111" t="s">
        <v>141</v>
      </c>
      <c r="K15" s="305" t="s">
        <v>142</v>
      </c>
      <c r="L15" s="109" t="s">
        <v>143</v>
      </c>
      <c r="M15" s="112">
        <f>IF(P15="SI",0,H15)</f>
        <v>79.81</v>
      </c>
      <c r="N15" s="112">
        <f>IF(P15="SI",0,I15)</f>
        <v>14.39</v>
      </c>
      <c r="O15" s="112">
        <f>M15-N15</f>
        <v>65.42</v>
      </c>
      <c r="P15" s="107" t="s">
        <v>136</v>
      </c>
    </row>
    <row r="16" spans="1:16" ht="15">
      <c r="A16" s="107">
        <v>2020</v>
      </c>
      <c r="B16" s="107">
        <v>8</v>
      </c>
      <c r="C16" s="298" t="s">
        <v>144</v>
      </c>
      <c r="D16" s="109" t="s">
        <v>145</v>
      </c>
      <c r="E16" s="109" t="s">
        <v>130</v>
      </c>
      <c r="F16" s="111" t="s">
        <v>146</v>
      </c>
      <c r="G16" s="111" t="s">
        <v>147</v>
      </c>
      <c r="H16" s="112">
        <v>427</v>
      </c>
      <c r="I16" s="112">
        <v>77</v>
      </c>
      <c r="J16" s="111" t="s">
        <v>148</v>
      </c>
      <c r="K16" s="305" t="s">
        <v>149</v>
      </c>
      <c r="L16" s="109" t="s">
        <v>150</v>
      </c>
      <c r="M16" s="112">
        <f>IF(P16="SI",0,H16)</f>
        <v>427</v>
      </c>
      <c r="N16" s="112">
        <f>IF(P16="SI",0,I16)</f>
        <v>77</v>
      </c>
      <c r="O16" s="112">
        <f>M16-N16</f>
        <v>350</v>
      </c>
      <c r="P16" s="107" t="s">
        <v>136</v>
      </c>
    </row>
    <row r="17" spans="1:16" ht="15">
      <c r="A17" s="107">
        <v>2020</v>
      </c>
      <c r="B17" s="107">
        <v>9</v>
      </c>
      <c r="C17" s="298" t="s">
        <v>151</v>
      </c>
      <c r="D17" s="109" t="s">
        <v>145</v>
      </c>
      <c r="E17" s="109" t="s">
        <v>130</v>
      </c>
      <c r="F17" s="111" t="s">
        <v>152</v>
      </c>
      <c r="G17" s="111" t="s">
        <v>147</v>
      </c>
      <c r="H17" s="112">
        <v>96.59</v>
      </c>
      <c r="I17" s="112">
        <v>17.42</v>
      </c>
      <c r="J17" s="111" t="s">
        <v>148</v>
      </c>
      <c r="K17" s="305" t="s">
        <v>149</v>
      </c>
      <c r="L17" s="109" t="s">
        <v>150</v>
      </c>
      <c r="M17" s="112">
        <f>IF(P17="SI",0,H17)</f>
        <v>96.59</v>
      </c>
      <c r="N17" s="112">
        <f>IF(P17="SI",0,I17)</f>
        <v>17.42</v>
      </c>
      <c r="O17" s="112">
        <f>M17-N17</f>
        <v>79.17</v>
      </c>
      <c r="P17" s="107" t="s">
        <v>136</v>
      </c>
    </row>
    <row r="18" spans="1:16" ht="15">
      <c r="A18" s="107">
        <v>2020</v>
      </c>
      <c r="B18" s="107">
        <v>10</v>
      </c>
      <c r="C18" s="298" t="s">
        <v>153</v>
      </c>
      <c r="D18" s="109" t="s">
        <v>154</v>
      </c>
      <c r="E18" s="109" t="s">
        <v>130</v>
      </c>
      <c r="F18" s="111" t="s">
        <v>155</v>
      </c>
      <c r="G18" s="111" t="s">
        <v>156</v>
      </c>
      <c r="H18" s="112">
        <v>143.42</v>
      </c>
      <c r="I18" s="112">
        <v>25.86</v>
      </c>
      <c r="J18" s="111" t="s">
        <v>157</v>
      </c>
      <c r="K18" s="305" t="s">
        <v>158</v>
      </c>
      <c r="L18" s="109" t="s">
        <v>135</v>
      </c>
      <c r="M18" s="112">
        <f>IF(P18="SI",0,H18)</f>
        <v>143.42</v>
      </c>
      <c r="N18" s="112">
        <f>IF(P18="SI",0,I18)</f>
        <v>25.86</v>
      </c>
      <c r="O18" s="112">
        <f>M18-N18</f>
        <v>117.55999999999999</v>
      </c>
      <c r="P18" s="107" t="s">
        <v>136</v>
      </c>
    </row>
    <row r="19" spans="1:16" ht="15">
      <c r="A19" s="107">
        <v>2020</v>
      </c>
      <c r="B19" s="107">
        <v>11</v>
      </c>
      <c r="C19" s="298" t="s">
        <v>159</v>
      </c>
      <c r="D19" s="109" t="s">
        <v>154</v>
      </c>
      <c r="E19" s="109" t="s">
        <v>130</v>
      </c>
      <c r="F19" s="111" t="s">
        <v>160</v>
      </c>
      <c r="G19" s="111" t="s">
        <v>156</v>
      </c>
      <c r="H19" s="112">
        <v>947.09</v>
      </c>
      <c r="I19" s="112">
        <v>170.79</v>
      </c>
      <c r="J19" s="111" t="s">
        <v>157</v>
      </c>
      <c r="K19" s="305" t="s">
        <v>158</v>
      </c>
      <c r="L19" s="109" t="s">
        <v>135</v>
      </c>
      <c r="M19" s="112">
        <f>IF(P19="SI",0,H19)</f>
        <v>947.09</v>
      </c>
      <c r="N19" s="112">
        <f>IF(P19="SI",0,I19)</f>
        <v>170.79</v>
      </c>
      <c r="O19" s="112">
        <f>M19-N19</f>
        <v>776.3000000000001</v>
      </c>
      <c r="P19" s="107" t="s">
        <v>136</v>
      </c>
    </row>
    <row r="20" spans="1:16" ht="15">
      <c r="A20" s="107">
        <v>2020</v>
      </c>
      <c r="B20" s="107">
        <v>12</v>
      </c>
      <c r="C20" s="298" t="s">
        <v>161</v>
      </c>
      <c r="D20" s="109" t="s">
        <v>154</v>
      </c>
      <c r="E20" s="109" t="s">
        <v>130</v>
      </c>
      <c r="F20" s="111" t="s">
        <v>162</v>
      </c>
      <c r="G20" s="111" t="s">
        <v>156</v>
      </c>
      <c r="H20" s="112">
        <v>433.1</v>
      </c>
      <c r="I20" s="112">
        <v>78.1</v>
      </c>
      <c r="J20" s="111" t="s">
        <v>157</v>
      </c>
      <c r="K20" s="305" t="s">
        <v>158</v>
      </c>
      <c r="L20" s="109" t="s">
        <v>135</v>
      </c>
      <c r="M20" s="112">
        <f>IF(P20="SI",0,H20)</f>
        <v>433.1</v>
      </c>
      <c r="N20" s="112">
        <f>IF(P20="SI",0,I20)</f>
        <v>78.1</v>
      </c>
      <c r="O20" s="112">
        <f>M20-N20</f>
        <v>355</v>
      </c>
      <c r="P20" s="107" t="s">
        <v>136</v>
      </c>
    </row>
    <row r="21" spans="1:16" ht="15">
      <c r="A21" s="107">
        <v>2020</v>
      </c>
      <c r="B21" s="107">
        <v>13</v>
      </c>
      <c r="C21" s="298" t="s">
        <v>163</v>
      </c>
      <c r="D21" s="109" t="s">
        <v>154</v>
      </c>
      <c r="E21" s="109" t="s">
        <v>130</v>
      </c>
      <c r="F21" s="111" t="s">
        <v>164</v>
      </c>
      <c r="G21" s="111" t="s">
        <v>156</v>
      </c>
      <c r="H21" s="112">
        <v>1521.29</v>
      </c>
      <c r="I21" s="112">
        <v>274.33</v>
      </c>
      <c r="J21" s="111" t="s">
        <v>157</v>
      </c>
      <c r="K21" s="305" t="s">
        <v>158</v>
      </c>
      <c r="L21" s="109" t="s">
        <v>135</v>
      </c>
      <c r="M21" s="112">
        <f>IF(P21="SI",0,H21)</f>
        <v>1521.29</v>
      </c>
      <c r="N21" s="112">
        <f>IF(P21="SI",0,I21)</f>
        <v>274.33</v>
      </c>
      <c r="O21" s="112">
        <f>M21-N21</f>
        <v>1246.96</v>
      </c>
      <c r="P21" s="107" t="s">
        <v>136</v>
      </c>
    </row>
    <row r="22" spans="1:16" ht="15">
      <c r="A22" s="107">
        <v>2020</v>
      </c>
      <c r="B22" s="107">
        <v>14</v>
      </c>
      <c r="C22" s="298" t="s">
        <v>128</v>
      </c>
      <c r="D22" s="109" t="s">
        <v>165</v>
      </c>
      <c r="E22" s="109" t="s">
        <v>130</v>
      </c>
      <c r="F22" s="111" t="s">
        <v>166</v>
      </c>
      <c r="G22" s="111" t="s">
        <v>167</v>
      </c>
      <c r="H22" s="112">
        <v>1342</v>
      </c>
      <c r="I22" s="112">
        <v>242</v>
      </c>
      <c r="J22" s="111" t="s">
        <v>168</v>
      </c>
      <c r="K22" s="305" t="s">
        <v>169</v>
      </c>
      <c r="L22" s="109" t="s">
        <v>165</v>
      </c>
      <c r="M22" s="112">
        <f>IF(P22="SI",0,H22)</f>
        <v>1342</v>
      </c>
      <c r="N22" s="112">
        <f>IF(P22="SI",0,I22)</f>
        <v>242</v>
      </c>
      <c r="O22" s="112">
        <f>M22-N22</f>
        <v>1100</v>
      </c>
      <c r="P22" s="107" t="s">
        <v>136</v>
      </c>
    </row>
    <row r="23" spans="1:16" ht="15">
      <c r="A23" s="107">
        <v>2020</v>
      </c>
      <c r="B23" s="107">
        <v>15</v>
      </c>
      <c r="C23" s="298" t="s">
        <v>170</v>
      </c>
      <c r="D23" s="109" t="s">
        <v>145</v>
      </c>
      <c r="E23" s="109" t="s">
        <v>130</v>
      </c>
      <c r="F23" s="111" t="s">
        <v>171</v>
      </c>
      <c r="G23" s="111" t="s">
        <v>172</v>
      </c>
      <c r="H23" s="112">
        <v>331.12</v>
      </c>
      <c r="I23" s="112">
        <v>59.71</v>
      </c>
      <c r="J23" s="111" t="s">
        <v>173</v>
      </c>
      <c r="K23" s="305" t="s">
        <v>174</v>
      </c>
      <c r="L23" s="109" t="s">
        <v>175</v>
      </c>
      <c r="M23" s="112">
        <f>IF(P23="SI",0,H23)</f>
        <v>331.12</v>
      </c>
      <c r="N23" s="112">
        <f>IF(P23="SI",0,I23)</f>
        <v>59.71</v>
      </c>
      <c r="O23" s="112">
        <f>M23-N23</f>
        <v>271.41</v>
      </c>
      <c r="P23" s="107" t="s">
        <v>136</v>
      </c>
    </row>
    <row r="24" spans="1:16" ht="15">
      <c r="A24" s="107">
        <v>2020</v>
      </c>
      <c r="B24" s="107">
        <v>16</v>
      </c>
      <c r="C24" s="298" t="s">
        <v>176</v>
      </c>
      <c r="D24" s="109" t="s">
        <v>177</v>
      </c>
      <c r="E24" s="109" t="s">
        <v>130</v>
      </c>
      <c r="F24" s="111" t="s">
        <v>178</v>
      </c>
      <c r="G24" s="111" t="s">
        <v>172</v>
      </c>
      <c r="H24" s="112">
        <v>18.27</v>
      </c>
      <c r="I24" s="112">
        <v>3.29</v>
      </c>
      <c r="J24" s="111" t="s">
        <v>173</v>
      </c>
      <c r="K24" s="305" t="s">
        <v>174</v>
      </c>
      <c r="L24" s="109" t="s">
        <v>179</v>
      </c>
      <c r="M24" s="112">
        <f>IF(P24="SI",0,H24)</f>
        <v>18.27</v>
      </c>
      <c r="N24" s="112">
        <f>IF(P24="SI",0,I24)</f>
        <v>3.29</v>
      </c>
      <c r="O24" s="112">
        <f>M24-N24</f>
        <v>14.98</v>
      </c>
      <c r="P24" s="107" t="s">
        <v>136</v>
      </c>
    </row>
    <row r="25" spans="1:16" ht="15">
      <c r="A25" s="107">
        <v>2020</v>
      </c>
      <c r="B25" s="107">
        <v>17</v>
      </c>
      <c r="C25" s="298" t="s">
        <v>180</v>
      </c>
      <c r="D25" s="109" t="s">
        <v>181</v>
      </c>
      <c r="E25" s="109" t="s">
        <v>130</v>
      </c>
      <c r="F25" s="111" t="s">
        <v>182</v>
      </c>
      <c r="G25" s="111" t="s">
        <v>183</v>
      </c>
      <c r="H25" s="112">
        <v>893.38</v>
      </c>
      <c r="I25" s="112">
        <v>161.1</v>
      </c>
      <c r="J25" s="111" t="s">
        <v>184</v>
      </c>
      <c r="K25" s="305" t="s">
        <v>185</v>
      </c>
      <c r="L25" s="109" t="s">
        <v>179</v>
      </c>
      <c r="M25" s="112">
        <f>IF(P25="SI",0,H25)</f>
        <v>893.38</v>
      </c>
      <c r="N25" s="112">
        <f>IF(P25="SI",0,I25)</f>
        <v>161.1</v>
      </c>
      <c r="O25" s="112">
        <f>M25-N25</f>
        <v>732.28</v>
      </c>
      <c r="P25" s="107" t="s">
        <v>136</v>
      </c>
    </row>
    <row r="26" spans="1:16" ht="15">
      <c r="A26" s="107">
        <v>2020</v>
      </c>
      <c r="B26" s="107">
        <v>18</v>
      </c>
      <c r="C26" s="298" t="s">
        <v>186</v>
      </c>
      <c r="D26" s="109" t="s">
        <v>181</v>
      </c>
      <c r="E26" s="109" t="s">
        <v>130</v>
      </c>
      <c r="F26" s="111" t="s">
        <v>187</v>
      </c>
      <c r="G26" s="111" t="s">
        <v>183</v>
      </c>
      <c r="H26" s="112">
        <v>110.67</v>
      </c>
      <c r="I26" s="112">
        <v>12.2</v>
      </c>
      <c r="J26" s="111" t="s">
        <v>184</v>
      </c>
      <c r="K26" s="305" t="s">
        <v>185</v>
      </c>
      <c r="L26" s="109" t="s">
        <v>179</v>
      </c>
      <c r="M26" s="112">
        <f>IF(P26="SI",0,H26)</f>
        <v>110.67</v>
      </c>
      <c r="N26" s="112">
        <f>IF(P26="SI",0,I26)</f>
        <v>12.2</v>
      </c>
      <c r="O26" s="112">
        <f>M26-N26</f>
        <v>98.47</v>
      </c>
      <c r="P26" s="107" t="s">
        <v>136</v>
      </c>
    </row>
    <row r="27" spans="1:16" ht="15">
      <c r="A27" s="107">
        <v>2020</v>
      </c>
      <c r="B27" s="107">
        <v>19</v>
      </c>
      <c r="C27" s="298" t="s">
        <v>188</v>
      </c>
      <c r="D27" s="109" t="s">
        <v>150</v>
      </c>
      <c r="E27" s="109" t="s">
        <v>130</v>
      </c>
      <c r="F27" s="111" t="s">
        <v>189</v>
      </c>
      <c r="G27" s="111" t="s">
        <v>190</v>
      </c>
      <c r="H27" s="112">
        <v>70.44</v>
      </c>
      <c r="I27" s="112">
        <v>12.7</v>
      </c>
      <c r="J27" s="111" t="s">
        <v>191</v>
      </c>
      <c r="K27" s="305" t="s">
        <v>192</v>
      </c>
      <c r="L27" s="109" t="s">
        <v>150</v>
      </c>
      <c r="M27" s="112">
        <f>IF(P27="SI",0,H27)</f>
        <v>70.44</v>
      </c>
      <c r="N27" s="112">
        <f>IF(P27="SI",0,I27)</f>
        <v>12.7</v>
      </c>
      <c r="O27" s="112">
        <f>M27-N27</f>
        <v>57.739999999999995</v>
      </c>
      <c r="P27" s="107" t="s">
        <v>136</v>
      </c>
    </row>
    <row r="28" spans="1:16" ht="15">
      <c r="A28" s="107">
        <v>2020</v>
      </c>
      <c r="B28" s="107">
        <v>20</v>
      </c>
      <c r="C28" s="298" t="s">
        <v>193</v>
      </c>
      <c r="D28" s="109" t="s">
        <v>181</v>
      </c>
      <c r="E28" s="109" t="s">
        <v>130</v>
      </c>
      <c r="F28" s="111" t="s">
        <v>194</v>
      </c>
      <c r="G28" s="111" t="s">
        <v>195</v>
      </c>
      <c r="H28" s="112">
        <v>13.51</v>
      </c>
      <c r="I28" s="112">
        <v>0</v>
      </c>
      <c r="J28" s="111" t="s">
        <v>196</v>
      </c>
      <c r="K28" s="305" t="s">
        <v>197</v>
      </c>
      <c r="L28" s="109" t="s">
        <v>198</v>
      </c>
      <c r="M28" s="112">
        <f>IF(P28="SI",0,H28)</f>
        <v>13.51</v>
      </c>
      <c r="N28" s="112">
        <f>IF(P28="SI",0,I28)</f>
        <v>0</v>
      </c>
      <c r="O28" s="112">
        <f>M28-N28</f>
        <v>13.51</v>
      </c>
      <c r="P28" s="107" t="s">
        <v>136</v>
      </c>
    </row>
    <row r="29" spans="1:16" ht="15">
      <c r="A29" s="107">
        <v>2020</v>
      </c>
      <c r="B29" s="107">
        <v>21</v>
      </c>
      <c r="C29" s="298" t="s">
        <v>199</v>
      </c>
      <c r="D29" s="109" t="s">
        <v>145</v>
      </c>
      <c r="E29" s="109" t="s">
        <v>130</v>
      </c>
      <c r="F29" s="111" t="s">
        <v>200</v>
      </c>
      <c r="G29" s="111"/>
      <c r="H29" s="112">
        <v>23.73</v>
      </c>
      <c r="I29" s="112">
        <v>2.16</v>
      </c>
      <c r="J29" s="111" t="s">
        <v>201</v>
      </c>
      <c r="K29" s="305" t="s">
        <v>202</v>
      </c>
      <c r="L29" s="109" t="s">
        <v>203</v>
      </c>
      <c r="M29" s="112">
        <f>IF(P29="SI",0,H29)</f>
        <v>23.73</v>
      </c>
      <c r="N29" s="112">
        <f>IF(P29="SI",0,I29)</f>
        <v>2.16</v>
      </c>
      <c r="O29" s="112">
        <f>M29-N29</f>
        <v>21.57</v>
      </c>
      <c r="P29" s="107" t="s">
        <v>136</v>
      </c>
    </row>
    <row r="30" spans="1:16" ht="15">
      <c r="A30" s="107">
        <v>2020</v>
      </c>
      <c r="B30" s="107">
        <v>22</v>
      </c>
      <c r="C30" s="298" t="s">
        <v>204</v>
      </c>
      <c r="D30" s="109" t="s">
        <v>145</v>
      </c>
      <c r="E30" s="109" t="s">
        <v>130</v>
      </c>
      <c r="F30" s="111" t="s">
        <v>200</v>
      </c>
      <c r="G30" s="111"/>
      <c r="H30" s="112">
        <v>12</v>
      </c>
      <c r="I30" s="112">
        <v>1.09</v>
      </c>
      <c r="J30" s="111" t="s">
        <v>201</v>
      </c>
      <c r="K30" s="305" t="s">
        <v>202</v>
      </c>
      <c r="L30" s="109" t="s">
        <v>203</v>
      </c>
      <c r="M30" s="112">
        <f>IF(P30="SI",0,H30)</f>
        <v>12</v>
      </c>
      <c r="N30" s="112">
        <f>IF(P30="SI",0,I30)</f>
        <v>1.09</v>
      </c>
      <c r="O30" s="112">
        <f>M30-N30</f>
        <v>10.91</v>
      </c>
      <c r="P30" s="107" t="s">
        <v>136</v>
      </c>
    </row>
    <row r="31" spans="1:16" ht="15">
      <c r="A31" s="107">
        <v>2020</v>
      </c>
      <c r="B31" s="107">
        <v>23</v>
      </c>
      <c r="C31" s="298" t="s">
        <v>205</v>
      </c>
      <c r="D31" s="109" t="s">
        <v>145</v>
      </c>
      <c r="E31" s="109" t="s">
        <v>130</v>
      </c>
      <c r="F31" s="111" t="s">
        <v>200</v>
      </c>
      <c r="G31" s="111"/>
      <c r="H31" s="112">
        <v>12</v>
      </c>
      <c r="I31" s="112">
        <v>1.09</v>
      </c>
      <c r="J31" s="111" t="s">
        <v>201</v>
      </c>
      <c r="K31" s="305" t="s">
        <v>202</v>
      </c>
      <c r="L31" s="109" t="s">
        <v>203</v>
      </c>
      <c r="M31" s="112">
        <f>IF(P31="SI",0,H31)</f>
        <v>12</v>
      </c>
      <c r="N31" s="112">
        <f>IF(P31="SI",0,I31)</f>
        <v>1.09</v>
      </c>
      <c r="O31" s="112">
        <f>M31-N31</f>
        <v>10.91</v>
      </c>
      <c r="P31" s="107" t="s">
        <v>136</v>
      </c>
    </row>
    <row r="32" spans="1:16" ht="15">
      <c r="A32" s="107">
        <v>2020</v>
      </c>
      <c r="B32" s="107">
        <v>24</v>
      </c>
      <c r="C32" s="298" t="s">
        <v>206</v>
      </c>
      <c r="D32" s="109" t="s">
        <v>145</v>
      </c>
      <c r="E32" s="109" t="s">
        <v>130</v>
      </c>
      <c r="F32" s="111" t="s">
        <v>200</v>
      </c>
      <c r="G32" s="111"/>
      <c r="H32" s="112">
        <v>9.68</v>
      </c>
      <c r="I32" s="112">
        <v>0.88</v>
      </c>
      <c r="J32" s="111" t="s">
        <v>201</v>
      </c>
      <c r="K32" s="305" t="s">
        <v>202</v>
      </c>
      <c r="L32" s="109" t="s">
        <v>203</v>
      </c>
      <c r="M32" s="112">
        <f>IF(P32="SI",0,H32)</f>
        <v>9.68</v>
      </c>
      <c r="N32" s="112">
        <f>IF(P32="SI",0,I32)</f>
        <v>0.88</v>
      </c>
      <c r="O32" s="112">
        <f>M32-N32</f>
        <v>8.799999999999999</v>
      </c>
      <c r="P32" s="107" t="s">
        <v>136</v>
      </c>
    </row>
    <row r="33" spans="1:16" ht="15">
      <c r="A33" s="107">
        <v>2020</v>
      </c>
      <c r="B33" s="107">
        <v>25</v>
      </c>
      <c r="C33" s="298" t="s">
        <v>207</v>
      </c>
      <c r="D33" s="109" t="s">
        <v>145</v>
      </c>
      <c r="E33" s="109" t="s">
        <v>130</v>
      </c>
      <c r="F33" s="111" t="s">
        <v>200</v>
      </c>
      <c r="G33" s="111"/>
      <c r="H33" s="112">
        <v>18.67</v>
      </c>
      <c r="I33" s="112">
        <v>1.7</v>
      </c>
      <c r="J33" s="111" t="s">
        <v>201</v>
      </c>
      <c r="K33" s="305" t="s">
        <v>202</v>
      </c>
      <c r="L33" s="109" t="s">
        <v>203</v>
      </c>
      <c r="M33" s="112">
        <f>IF(P33="SI",0,H33)</f>
        <v>18.67</v>
      </c>
      <c r="N33" s="112">
        <f>IF(P33="SI",0,I33)</f>
        <v>1.7</v>
      </c>
      <c r="O33" s="112">
        <f>M33-N33</f>
        <v>16.970000000000002</v>
      </c>
      <c r="P33" s="107" t="s">
        <v>136</v>
      </c>
    </row>
    <row r="34" spans="1:16" ht="15">
      <c r="A34" s="107">
        <v>2020</v>
      </c>
      <c r="B34" s="107">
        <v>26</v>
      </c>
      <c r="C34" s="298" t="s">
        <v>208</v>
      </c>
      <c r="D34" s="109" t="s">
        <v>209</v>
      </c>
      <c r="E34" s="109" t="s">
        <v>130</v>
      </c>
      <c r="F34" s="111" t="s">
        <v>210</v>
      </c>
      <c r="G34" s="111"/>
      <c r="H34" s="112">
        <v>1.02</v>
      </c>
      <c r="I34" s="112">
        <v>0.09</v>
      </c>
      <c r="J34" s="111" t="s">
        <v>201</v>
      </c>
      <c r="K34" s="305" t="s">
        <v>202</v>
      </c>
      <c r="L34" s="109" t="s">
        <v>211</v>
      </c>
      <c r="M34" s="112">
        <f>IF(P34="SI",0,H34)</f>
        <v>1.02</v>
      </c>
      <c r="N34" s="112">
        <f>IF(P34="SI",0,I34)</f>
        <v>0.09</v>
      </c>
      <c r="O34" s="112">
        <f>M34-N34</f>
        <v>0.93</v>
      </c>
      <c r="P34" s="107" t="s">
        <v>136</v>
      </c>
    </row>
    <row r="35" spans="1:16" ht="15">
      <c r="A35" s="107">
        <v>2020</v>
      </c>
      <c r="B35" s="107">
        <v>27</v>
      </c>
      <c r="C35" s="298" t="s">
        <v>212</v>
      </c>
      <c r="D35" s="109" t="s">
        <v>209</v>
      </c>
      <c r="E35" s="109" t="s">
        <v>130</v>
      </c>
      <c r="F35" s="111" t="s">
        <v>213</v>
      </c>
      <c r="G35" s="111"/>
      <c r="H35" s="112">
        <v>2.53</v>
      </c>
      <c r="I35" s="112">
        <v>0.23</v>
      </c>
      <c r="J35" s="111" t="s">
        <v>201</v>
      </c>
      <c r="K35" s="305" t="s">
        <v>202</v>
      </c>
      <c r="L35" s="109" t="s">
        <v>209</v>
      </c>
      <c r="M35" s="112">
        <f>IF(P35="SI",0,H35)</f>
        <v>2.53</v>
      </c>
      <c r="N35" s="112">
        <f>IF(P35="SI",0,I35)</f>
        <v>0.23</v>
      </c>
      <c r="O35" s="112">
        <f>M35-N35</f>
        <v>2.3</v>
      </c>
      <c r="P35" s="107" t="s">
        <v>136</v>
      </c>
    </row>
    <row r="36" spans="1:16" ht="15">
      <c r="A36" s="107">
        <v>2020</v>
      </c>
      <c r="B36" s="107">
        <v>28</v>
      </c>
      <c r="C36" s="298" t="s">
        <v>214</v>
      </c>
      <c r="D36" s="109" t="s">
        <v>145</v>
      </c>
      <c r="E36" s="109" t="s">
        <v>130</v>
      </c>
      <c r="F36" s="111" t="s">
        <v>215</v>
      </c>
      <c r="G36" s="111" t="s">
        <v>216</v>
      </c>
      <c r="H36" s="112">
        <v>1815</v>
      </c>
      <c r="I36" s="112">
        <v>165</v>
      </c>
      <c r="J36" s="111" t="s">
        <v>217</v>
      </c>
      <c r="K36" s="305" t="s">
        <v>218</v>
      </c>
      <c r="L36" s="109" t="s">
        <v>219</v>
      </c>
      <c r="M36" s="112">
        <f>IF(P36="SI",0,H36)</f>
        <v>1815</v>
      </c>
      <c r="N36" s="112">
        <f>IF(P36="SI",0,I36)</f>
        <v>165</v>
      </c>
      <c r="O36" s="112">
        <f>M36-N36</f>
        <v>1650</v>
      </c>
      <c r="P36" s="107" t="s">
        <v>136</v>
      </c>
    </row>
    <row r="37" spans="1:16" ht="15">
      <c r="A37" s="107">
        <v>2020</v>
      </c>
      <c r="B37" s="107">
        <v>29</v>
      </c>
      <c r="C37" s="298" t="s">
        <v>220</v>
      </c>
      <c r="D37" s="109" t="s">
        <v>221</v>
      </c>
      <c r="E37" s="109" t="s">
        <v>130</v>
      </c>
      <c r="F37" s="111" t="s">
        <v>222</v>
      </c>
      <c r="G37" s="111" t="s">
        <v>216</v>
      </c>
      <c r="H37" s="112">
        <v>2299</v>
      </c>
      <c r="I37" s="112">
        <v>209</v>
      </c>
      <c r="J37" s="111" t="s">
        <v>217</v>
      </c>
      <c r="K37" s="305" t="s">
        <v>218</v>
      </c>
      <c r="L37" s="109" t="s">
        <v>209</v>
      </c>
      <c r="M37" s="112">
        <f>IF(P37="SI",0,H37)</f>
        <v>2299</v>
      </c>
      <c r="N37" s="112">
        <f>IF(P37="SI",0,I37)</f>
        <v>209</v>
      </c>
      <c r="O37" s="112">
        <f>M37-N37</f>
        <v>2090</v>
      </c>
      <c r="P37" s="107" t="s">
        <v>136</v>
      </c>
    </row>
    <row r="38" spans="1:16" ht="15">
      <c r="A38" s="107">
        <v>2020</v>
      </c>
      <c r="B38" s="107">
        <v>30</v>
      </c>
      <c r="C38" s="298" t="s">
        <v>223</v>
      </c>
      <c r="D38" s="109" t="s">
        <v>224</v>
      </c>
      <c r="E38" s="109" t="s">
        <v>130</v>
      </c>
      <c r="F38" s="111" t="s">
        <v>225</v>
      </c>
      <c r="G38" s="111" t="s">
        <v>216</v>
      </c>
      <c r="H38" s="112">
        <v>1815</v>
      </c>
      <c r="I38" s="112">
        <v>165</v>
      </c>
      <c r="J38" s="111" t="s">
        <v>217</v>
      </c>
      <c r="K38" s="305" t="s">
        <v>218</v>
      </c>
      <c r="L38" s="109" t="s">
        <v>226</v>
      </c>
      <c r="M38" s="112">
        <f>IF(P38="SI",0,H38)</f>
        <v>1815</v>
      </c>
      <c r="N38" s="112">
        <f>IF(P38="SI",0,I38)</f>
        <v>165</v>
      </c>
      <c r="O38" s="112">
        <f>M38-N38</f>
        <v>1650</v>
      </c>
      <c r="P38" s="107" t="s">
        <v>136</v>
      </c>
    </row>
    <row r="39" spans="1:16" ht="15">
      <c r="A39" s="107">
        <v>2020</v>
      </c>
      <c r="B39" s="107">
        <v>31</v>
      </c>
      <c r="C39" s="298" t="s">
        <v>227</v>
      </c>
      <c r="D39" s="109" t="s">
        <v>145</v>
      </c>
      <c r="E39" s="109" t="s">
        <v>130</v>
      </c>
      <c r="F39" s="111" t="s">
        <v>228</v>
      </c>
      <c r="G39" s="111" t="s">
        <v>229</v>
      </c>
      <c r="H39" s="112">
        <v>1227.3</v>
      </c>
      <c r="I39" s="112">
        <v>221.32</v>
      </c>
      <c r="J39" s="111" t="s">
        <v>230</v>
      </c>
      <c r="K39" s="305" t="s">
        <v>231</v>
      </c>
      <c r="L39" s="109" t="s">
        <v>219</v>
      </c>
      <c r="M39" s="112">
        <f>IF(P39="SI",0,H39)</f>
        <v>1227.3</v>
      </c>
      <c r="N39" s="112">
        <f>IF(P39="SI",0,I39)</f>
        <v>221.32</v>
      </c>
      <c r="O39" s="112">
        <f>M39-N39</f>
        <v>1005.98</v>
      </c>
      <c r="P39" s="107" t="s">
        <v>136</v>
      </c>
    </row>
    <row r="40" spans="1:16" ht="15">
      <c r="A40" s="107">
        <v>2020</v>
      </c>
      <c r="B40" s="107">
        <v>32</v>
      </c>
      <c r="C40" s="298" t="s">
        <v>232</v>
      </c>
      <c r="D40" s="109" t="s">
        <v>233</v>
      </c>
      <c r="E40" s="109" t="s">
        <v>130</v>
      </c>
      <c r="F40" s="111" t="s">
        <v>234</v>
      </c>
      <c r="G40" s="111" t="s">
        <v>235</v>
      </c>
      <c r="H40" s="112">
        <v>1049.2</v>
      </c>
      <c r="I40" s="112">
        <v>189.2</v>
      </c>
      <c r="J40" s="111" t="s">
        <v>236</v>
      </c>
      <c r="K40" s="305" t="s">
        <v>237</v>
      </c>
      <c r="L40" s="109" t="s">
        <v>238</v>
      </c>
      <c r="M40" s="112">
        <f>IF(P40="SI",0,H40)</f>
        <v>1049.2</v>
      </c>
      <c r="N40" s="112">
        <f>IF(P40="SI",0,I40)</f>
        <v>189.2</v>
      </c>
      <c r="O40" s="112">
        <f>M40-N40</f>
        <v>860</v>
      </c>
      <c r="P40" s="107" t="s">
        <v>136</v>
      </c>
    </row>
    <row r="41" spans="1:16" ht="15">
      <c r="A41" s="107">
        <v>2020</v>
      </c>
      <c r="B41" s="107">
        <v>33</v>
      </c>
      <c r="C41" s="298" t="s">
        <v>239</v>
      </c>
      <c r="D41" s="109" t="s">
        <v>175</v>
      </c>
      <c r="E41" s="109" t="s">
        <v>130</v>
      </c>
      <c r="F41" s="111" t="s">
        <v>240</v>
      </c>
      <c r="G41" s="111" t="s">
        <v>241</v>
      </c>
      <c r="H41" s="112">
        <v>1258.2</v>
      </c>
      <c r="I41" s="112">
        <v>0</v>
      </c>
      <c r="J41" s="111" t="s">
        <v>242</v>
      </c>
      <c r="K41" s="305" t="s">
        <v>243</v>
      </c>
      <c r="L41" s="109" t="s">
        <v>175</v>
      </c>
      <c r="M41" s="112">
        <f>IF(P41="SI",0,H41)</f>
        <v>1258.2</v>
      </c>
      <c r="N41" s="112">
        <f>IF(P41="SI",0,I41)</f>
        <v>0</v>
      </c>
      <c r="O41" s="112">
        <f>M41-N41</f>
        <v>1258.2</v>
      </c>
      <c r="P41" s="107" t="s">
        <v>136</v>
      </c>
    </row>
    <row r="42" spans="1:16" ht="15">
      <c r="A42" s="107">
        <v>2020</v>
      </c>
      <c r="B42" s="107">
        <v>34</v>
      </c>
      <c r="C42" s="298" t="s">
        <v>244</v>
      </c>
      <c r="D42" s="109" t="s">
        <v>145</v>
      </c>
      <c r="E42" s="109" t="s">
        <v>130</v>
      </c>
      <c r="F42" s="111" t="s">
        <v>245</v>
      </c>
      <c r="G42" s="111" t="s">
        <v>246</v>
      </c>
      <c r="H42" s="112">
        <v>610</v>
      </c>
      <c r="I42" s="112">
        <v>110</v>
      </c>
      <c r="J42" s="111" t="s">
        <v>247</v>
      </c>
      <c r="K42" s="305" t="s">
        <v>248</v>
      </c>
      <c r="L42" s="109" t="s">
        <v>249</v>
      </c>
      <c r="M42" s="112">
        <f>IF(P42="SI",0,H42)</f>
        <v>610</v>
      </c>
      <c r="N42" s="112">
        <f>IF(P42="SI",0,I42)</f>
        <v>110</v>
      </c>
      <c r="O42" s="112">
        <f>M42-N42</f>
        <v>500</v>
      </c>
      <c r="P42" s="107" t="s">
        <v>136</v>
      </c>
    </row>
    <row r="43" spans="1:16" ht="15">
      <c r="A43" s="107">
        <v>2020</v>
      </c>
      <c r="B43" s="107">
        <v>35</v>
      </c>
      <c r="C43" s="298" t="s">
        <v>250</v>
      </c>
      <c r="D43" s="109" t="s">
        <v>145</v>
      </c>
      <c r="E43" s="109" t="s">
        <v>130</v>
      </c>
      <c r="F43" s="111" t="s">
        <v>251</v>
      </c>
      <c r="G43" s="111" t="s">
        <v>252</v>
      </c>
      <c r="H43" s="112">
        <v>610</v>
      </c>
      <c r="I43" s="112">
        <v>110</v>
      </c>
      <c r="J43" s="111" t="s">
        <v>247</v>
      </c>
      <c r="K43" s="305" t="s">
        <v>248</v>
      </c>
      <c r="L43" s="109" t="s">
        <v>249</v>
      </c>
      <c r="M43" s="112">
        <f>IF(P43="SI",0,H43)</f>
        <v>610</v>
      </c>
      <c r="N43" s="112">
        <f>IF(P43="SI",0,I43)</f>
        <v>110</v>
      </c>
      <c r="O43" s="112">
        <f>M43-N43</f>
        <v>500</v>
      </c>
      <c r="P43" s="107" t="s">
        <v>136</v>
      </c>
    </row>
    <row r="44" spans="1:16" ht="15">
      <c r="A44" s="107">
        <v>2020</v>
      </c>
      <c r="B44" s="107">
        <v>36</v>
      </c>
      <c r="C44" s="298" t="s">
        <v>253</v>
      </c>
      <c r="D44" s="109" t="s">
        <v>254</v>
      </c>
      <c r="E44" s="109" t="s">
        <v>130</v>
      </c>
      <c r="F44" s="111" t="s">
        <v>255</v>
      </c>
      <c r="G44" s="111" t="s">
        <v>256</v>
      </c>
      <c r="H44" s="112">
        <v>597.8</v>
      </c>
      <c r="I44" s="112">
        <v>107.8</v>
      </c>
      <c r="J44" s="111" t="s">
        <v>257</v>
      </c>
      <c r="K44" s="305" t="s">
        <v>258</v>
      </c>
      <c r="L44" s="109" t="s">
        <v>254</v>
      </c>
      <c r="M44" s="112">
        <f>IF(P44="SI",0,H44)</f>
        <v>597.8</v>
      </c>
      <c r="N44" s="112">
        <f>IF(P44="SI",0,I44)</f>
        <v>107.8</v>
      </c>
      <c r="O44" s="112">
        <f>M44-N44</f>
        <v>489.99999999999994</v>
      </c>
      <c r="P44" s="107" t="s">
        <v>136</v>
      </c>
    </row>
    <row r="45" spans="1:16" ht="15">
      <c r="A45" s="107">
        <v>2020</v>
      </c>
      <c r="B45" s="107">
        <v>37</v>
      </c>
      <c r="C45" s="298" t="s">
        <v>259</v>
      </c>
      <c r="D45" s="109" t="s">
        <v>177</v>
      </c>
      <c r="E45" s="109" t="s">
        <v>130</v>
      </c>
      <c r="F45" s="111" t="s">
        <v>260</v>
      </c>
      <c r="G45" s="111" t="s">
        <v>261</v>
      </c>
      <c r="H45" s="112">
        <v>1054.08</v>
      </c>
      <c r="I45" s="112">
        <v>190.08</v>
      </c>
      <c r="J45" s="111" t="s">
        <v>262</v>
      </c>
      <c r="K45" s="305" t="s">
        <v>263</v>
      </c>
      <c r="L45" s="109" t="s">
        <v>177</v>
      </c>
      <c r="M45" s="112">
        <f>IF(P45="SI",0,H45)</f>
        <v>1054.08</v>
      </c>
      <c r="N45" s="112">
        <f>IF(P45="SI",0,I45)</f>
        <v>190.08</v>
      </c>
      <c r="O45" s="112">
        <f>M45-N45</f>
        <v>863.9999999999999</v>
      </c>
      <c r="P45" s="107" t="s">
        <v>136</v>
      </c>
    </row>
    <row r="46" spans="1:16" ht="15">
      <c r="A46" s="107">
        <v>2020</v>
      </c>
      <c r="B46" s="107">
        <v>38</v>
      </c>
      <c r="C46" s="298" t="s">
        <v>264</v>
      </c>
      <c r="D46" s="109" t="s">
        <v>265</v>
      </c>
      <c r="E46" s="109" t="s">
        <v>130</v>
      </c>
      <c r="F46" s="111" t="s">
        <v>266</v>
      </c>
      <c r="G46" s="111" t="s">
        <v>267</v>
      </c>
      <c r="H46" s="112">
        <v>207.4</v>
      </c>
      <c r="I46" s="112">
        <v>37.4</v>
      </c>
      <c r="J46" s="111" t="s">
        <v>268</v>
      </c>
      <c r="K46" s="305" t="s">
        <v>269</v>
      </c>
      <c r="L46" s="109" t="s">
        <v>270</v>
      </c>
      <c r="M46" s="112">
        <f>IF(P46="SI",0,H46)</f>
        <v>207.4</v>
      </c>
      <c r="N46" s="112">
        <f>IF(P46="SI",0,I46)</f>
        <v>37.4</v>
      </c>
      <c r="O46" s="112">
        <f>M46-N46</f>
        <v>170</v>
      </c>
      <c r="P46" s="107" t="s">
        <v>136</v>
      </c>
    </row>
    <row r="47" spans="1:16" ht="15">
      <c r="A47" s="107">
        <v>2020</v>
      </c>
      <c r="B47" s="107">
        <v>39</v>
      </c>
      <c r="C47" s="298" t="s">
        <v>271</v>
      </c>
      <c r="D47" s="109" t="s">
        <v>265</v>
      </c>
      <c r="E47" s="109" t="s">
        <v>130</v>
      </c>
      <c r="F47" s="111" t="s">
        <v>272</v>
      </c>
      <c r="G47" s="111" t="s">
        <v>267</v>
      </c>
      <c r="H47" s="112">
        <v>171.54</v>
      </c>
      <c r="I47" s="112">
        <v>30.86</v>
      </c>
      <c r="J47" s="111" t="s">
        <v>268</v>
      </c>
      <c r="K47" s="305" t="s">
        <v>269</v>
      </c>
      <c r="L47" s="109" t="s">
        <v>270</v>
      </c>
      <c r="M47" s="112">
        <f>IF(P47="SI",0,H47)</f>
        <v>171.54</v>
      </c>
      <c r="N47" s="112">
        <f>IF(P47="SI",0,I47)</f>
        <v>30.86</v>
      </c>
      <c r="O47" s="112">
        <f>M47-N47</f>
        <v>140.68</v>
      </c>
      <c r="P47" s="107" t="s">
        <v>136</v>
      </c>
    </row>
    <row r="48" spans="1:16" ht="15">
      <c r="A48" s="107">
        <v>2020</v>
      </c>
      <c r="B48" s="107">
        <v>40</v>
      </c>
      <c r="C48" s="298" t="s">
        <v>273</v>
      </c>
      <c r="D48" s="109" t="s">
        <v>274</v>
      </c>
      <c r="E48" s="109" t="s">
        <v>130</v>
      </c>
      <c r="F48" s="111" t="s">
        <v>275</v>
      </c>
      <c r="G48" s="111" t="s">
        <v>276</v>
      </c>
      <c r="H48" s="112">
        <v>71.98</v>
      </c>
      <c r="I48" s="112">
        <v>12.54</v>
      </c>
      <c r="J48" s="111" t="s">
        <v>268</v>
      </c>
      <c r="K48" s="305" t="s">
        <v>269</v>
      </c>
      <c r="L48" s="109" t="s">
        <v>277</v>
      </c>
      <c r="M48" s="112">
        <f>IF(P48="SI",0,H48)</f>
        <v>71.98</v>
      </c>
      <c r="N48" s="112">
        <f>IF(P48="SI",0,I48)</f>
        <v>12.54</v>
      </c>
      <c r="O48" s="112">
        <f>M48-N48</f>
        <v>59.440000000000005</v>
      </c>
      <c r="P48" s="107" t="s">
        <v>136</v>
      </c>
    </row>
    <row r="49" spans="1:16" ht="15">
      <c r="A49" s="107">
        <v>2020</v>
      </c>
      <c r="B49" s="107">
        <v>41</v>
      </c>
      <c r="C49" s="298" t="s">
        <v>278</v>
      </c>
      <c r="D49" s="109" t="s">
        <v>274</v>
      </c>
      <c r="E49" s="109" t="s">
        <v>130</v>
      </c>
      <c r="F49" s="111" t="s">
        <v>279</v>
      </c>
      <c r="G49" s="111" t="s">
        <v>276</v>
      </c>
      <c r="H49" s="112">
        <v>56.42</v>
      </c>
      <c r="I49" s="112">
        <v>4.22</v>
      </c>
      <c r="J49" s="111" t="s">
        <v>268</v>
      </c>
      <c r="K49" s="305" t="s">
        <v>269</v>
      </c>
      <c r="L49" s="109" t="s">
        <v>277</v>
      </c>
      <c r="M49" s="112">
        <f>IF(P49="SI",0,H49)</f>
        <v>56.42</v>
      </c>
      <c r="N49" s="112">
        <f>IF(P49="SI",0,I49)</f>
        <v>4.22</v>
      </c>
      <c r="O49" s="112">
        <f>M49-N49</f>
        <v>52.2</v>
      </c>
      <c r="P49" s="107" t="s">
        <v>136</v>
      </c>
    </row>
    <row r="50" spans="1:16" ht="15">
      <c r="A50" s="107">
        <v>2020</v>
      </c>
      <c r="B50" s="107">
        <v>42</v>
      </c>
      <c r="C50" s="298" t="s">
        <v>280</v>
      </c>
      <c r="D50" s="109" t="s">
        <v>281</v>
      </c>
      <c r="E50" s="109" t="s">
        <v>130</v>
      </c>
      <c r="F50" s="111" t="s">
        <v>282</v>
      </c>
      <c r="G50" s="111" t="s">
        <v>283</v>
      </c>
      <c r="H50" s="112">
        <v>3802.15</v>
      </c>
      <c r="I50" s="112">
        <v>685.63</v>
      </c>
      <c r="J50" s="111" t="s">
        <v>284</v>
      </c>
      <c r="K50" s="305" t="s">
        <v>285</v>
      </c>
      <c r="L50" s="109" t="s">
        <v>286</v>
      </c>
      <c r="M50" s="112">
        <f>IF(P50="SI",0,H50)</f>
        <v>3802.15</v>
      </c>
      <c r="N50" s="112">
        <f>IF(P50="SI",0,I50)</f>
        <v>685.63</v>
      </c>
      <c r="O50" s="112">
        <f>M50-N50</f>
        <v>3116.52</v>
      </c>
      <c r="P50" s="107" t="s">
        <v>136</v>
      </c>
    </row>
    <row r="51" spans="1:16" ht="15">
      <c r="A51" s="107">
        <v>2020</v>
      </c>
      <c r="B51" s="107">
        <v>43</v>
      </c>
      <c r="C51" s="298" t="s">
        <v>287</v>
      </c>
      <c r="D51" s="109" t="s">
        <v>288</v>
      </c>
      <c r="E51" s="109" t="s">
        <v>130</v>
      </c>
      <c r="F51" s="111" t="s">
        <v>289</v>
      </c>
      <c r="G51" s="111" t="s">
        <v>290</v>
      </c>
      <c r="H51" s="112">
        <v>100.04</v>
      </c>
      <c r="I51" s="112">
        <v>18.04</v>
      </c>
      <c r="J51" s="111" t="s">
        <v>291</v>
      </c>
      <c r="K51" s="305" t="s">
        <v>292</v>
      </c>
      <c r="L51" s="109" t="s">
        <v>293</v>
      </c>
      <c r="M51" s="112">
        <f>IF(P51="SI",0,H51)</f>
        <v>100.04</v>
      </c>
      <c r="N51" s="112">
        <f>IF(P51="SI",0,I51)</f>
        <v>18.04</v>
      </c>
      <c r="O51" s="112">
        <f>M51-N51</f>
        <v>82</v>
      </c>
      <c r="P51" s="107" t="s">
        <v>136</v>
      </c>
    </row>
    <row r="52" spans="1:16" ht="15">
      <c r="A52" s="107">
        <v>2020</v>
      </c>
      <c r="B52" s="107">
        <v>44</v>
      </c>
      <c r="C52" s="298" t="s">
        <v>294</v>
      </c>
      <c r="D52" s="109" t="s">
        <v>295</v>
      </c>
      <c r="E52" s="109" t="s">
        <v>130</v>
      </c>
      <c r="F52" s="111" t="s">
        <v>296</v>
      </c>
      <c r="G52" s="111" t="s">
        <v>297</v>
      </c>
      <c r="H52" s="112">
        <v>329.4</v>
      </c>
      <c r="I52" s="112">
        <v>59.4</v>
      </c>
      <c r="J52" s="111" t="s">
        <v>298</v>
      </c>
      <c r="K52" s="305" t="s">
        <v>299</v>
      </c>
      <c r="L52" s="109" t="s">
        <v>249</v>
      </c>
      <c r="M52" s="112">
        <f>IF(P52="SI",0,H52)</f>
        <v>329.4</v>
      </c>
      <c r="N52" s="112">
        <f>IF(P52="SI",0,I52)</f>
        <v>59.4</v>
      </c>
      <c r="O52" s="112">
        <f>M52-N52</f>
        <v>270</v>
      </c>
      <c r="P52" s="107" t="s">
        <v>136</v>
      </c>
    </row>
    <row r="53" spans="1:16" ht="15">
      <c r="A53" s="107">
        <v>2020</v>
      </c>
      <c r="B53" s="107">
        <v>46</v>
      </c>
      <c r="C53" s="298" t="s">
        <v>300</v>
      </c>
      <c r="D53" s="109" t="s">
        <v>288</v>
      </c>
      <c r="E53" s="109" t="s">
        <v>130</v>
      </c>
      <c r="F53" s="111" t="s">
        <v>301</v>
      </c>
      <c r="G53" s="111" t="s">
        <v>302</v>
      </c>
      <c r="H53" s="112">
        <v>1141.92</v>
      </c>
      <c r="I53" s="112">
        <v>205.92</v>
      </c>
      <c r="J53" s="111" t="s">
        <v>303</v>
      </c>
      <c r="K53" s="305" t="s">
        <v>304</v>
      </c>
      <c r="L53" s="109" t="s">
        <v>288</v>
      </c>
      <c r="M53" s="112">
        <f>IF(P53="SI",0,H53)</f>
        <v>1141.92</v>
      </c>
      <c r="N53" s="112">
        <f>IF(P53="SI",0,I53)</f>
        <v>205.92</v>
      </c>
      <c r="O53" s="112">
        <f>M53-N53</f>
        <v>936.0000000000001</v>
      </c>
      <c r="P53" s="107" t="s">
        <v>136</v>
      </c>
    </row>
    <row r="54" spans="1:16" ht="15">
      <c r="A54" s="107">
        <v>2020</v>
      </c>
      <c r="B54" s="107">
        <v>47</v>
      </c>
      <c r="C54" s="298" t="s">
        <v>305</v>
      </c>
      <c r="D54" s="109" t="s">
        <v>306</v>
      </c>
      <c r="E54" s="109" t="s">
        <v>130</v>
      </c>
      <c r="F54" s="111" t="s">
        <v>307</v>
      </c>
      <c r="G54" s="111" t="s">
        <v>308</v>
      </c>
      <c r="H54" s="112">
        <v>765</v>
      </c>
      <c r="I54" s="112">
        <v>0</v>
      </c>
      <c r="J54" s="111" t="s">
        <v>309</v>
      </c>
      <c r="K54" s="305" t="s">
        <v>310</v>
      </c>
      <c r="L54" s="109" t="s">
        <v>288</v>
      </c>
      <c r="M54" s="112">
        <f>IF(P54="SI",0,H54)</f>
        <v>765</v>
      </c>
      <c r="N54" s="112">
        <f>IF(P54="SI",0,I54)</f>
        <v>0</v>
      </c>
      <c r="O54" s="112">
        <f>M54-N54</f>
        <v>765</v>
      </c>
      <c r="P54" s="107" t="s">
        <v>136</v>
      </c>
    </row>
    <row r="55" spans="1:16" ht="15">
      <c r="A55" s="107">
        <v>2020</v>
      </c>
      <c r="B55" s="107">
        <v>48</v>
      </c>
      <c r="C55" s="298" t="s">
        <v>311</v>
      </c>
      <c r="D55" s="109" t="s">
        <v>143</v>
      </c>
      <c r="E55" s="109" t="s">
        <v>130</v>
      </c>
      <c r="F55" s="111" t="s">
        <v>312</v>
      </c>
      <c r="G55" s="111" t="s">
        <v>313</v>
      </c>
      <c r="H55" s="112">
        <v>634.4</v>
      </c>
      <c r="I55" s="112">
        <v>114.4</v>
      </c>
      <c r="J55" s="111" t="s">
        <v>314</v>
      </c>
      <c r="K55" s="305" t="s">
        <v>315</v>
      </c>
      <c r="L55" s="109" t="s">
        <v>165</v>
      </c>
      <c r="M55" s="112">
        <f>IF(P55="SI",0,H55)</f>
        <v>634.4</v>
      </c>
      <c r="N55" s="112">
        <f>IF(P55="SI",0,I55)</f>
        <v>114.4</v>
      </c>
      <c r="O55" s="112">
        <f>M55-N55</f>
        <v>520</v>
      </c>
      <c r="P55" s="107" t="s">
        <v>136</v>
      </c>
    </row>
    <row r="56" spans="1:16" ht="15">
      <c r="A56" s="107">
        <v>2020</v>
      </c>
      <c r="B56" s="107">
        <v>49</v>
      </c>
      <c r="C56" s="298" t="s">
        <v>316</v>
      </c>
      <c r="D56" s="109" t="s">
        <v>177</v>
      </c>
      <c r="E56" s="109" t="s">
        <v>130</v>
      </c>
      <c r="F56" s="111" t="s">
        <v>317</v>
      </c>
      <c r="G56" s="111" t="s">
        <v>125</v>
      </c>
      <c r="H56" s="112">
        <v>96.59</v>
      </c>
      <c r="I56" s="112">
        <v>17.42</v>
      </c>
      <c r="J56" s="111" t="s">
        <v>148</v>
      </c>
      <c r="K56" s="305" t="s">
        <v>149</v>
      </c>
      <c r="L56" s="109" t="s">
        <v>238</v>
      </c>
      <c r="M56" s="112">
        <f>IF(P56="SI",0,H56)</f>
        <v>96.59</v>
      </c>
      <c r="N56" s="112">
        <f>IF(P56="SI",0,I56)</f>
        <v>17.42</v>
      </c>
      <c r="O56" s="112">
        <f>M56-N56</f>
        <v>79.17</v>
      </c>
      <c r="P56" s="107" t="s">
        <v>136</v>
      </c>
    </row>
    <row r="57" spans="1:16" ht="15">
      <c r="A57" s="107">
        <v>2020</v>
      </c>
      <c r="B57" s="107">
        <v>50</v>
      </c>
      <c r="C57" s="298" t="s">
        <v>318</v>
      </c>
      <c r="D57" s="109" t="s">
        <v>177</v>
      </c>
      <c r="E57" s="109" t="s">
        <v>130</v>
      </c>
      <c r="F57" s="111" t="s">
        <v>319</v>
      </c>
      <c r="G57" s="111" t="s">
        <v>125</v>
      </c>
      <c r="H57" s="112">
        <v>427</v>
      </c>
      <c r="I57" s="112">
        <v>77</v>
      </c>
      <c r="J57" s="111" t="s">
        <v>148</v>
      </c>
      <c r="K57" s="305" t="s">
        <v>149</v>
      </c>
      <c r="L57" s="109" t="s">
        <v>238</v>
      </c>
      <c r="M57" s="112">
        <f>IF(P57="SI",0,H57)</f>
        <v>427</v>
      </c>
      <c r="N57" s="112">
        <f>IF(P57="SI",0,I57)</f>
        <v>77</v>
      </c>
      <c r="O57" s="112">
        <f>M57-N57</f>
        <v>350</v>
      </c>
      <c r="P57" s="107" t="s">
        <v>136</v>
      </c>
    </row>
    <row r="58" spans="1:16" ht="15">
      <c r="A58" s="107">
        <v>2020</v>
      </c>
      <c r="B58" s="107">
        <v>51</v>
      </c>
      <c r="C58" s="298" t="s">
        <v>320</v>
      </c>
      <c r="D58" s="109" t="s">
        <v>224</v>
      </c>
      <c r="E58" s="109" t="s">
        <v>130</v>
      </c>
      <c r="F58" s="111" t="s">
        <v>321</v>
      </c>
      <c r="G58" s="111" t="s">
        <v>125</v>
      </c>
      <c r="H58" s="112">
        <v>96.59</v>
      </c>
      <c r="I58" s="112">
        <v>17.42</v>
      </c>
      <c r="J58" s="111" t="s">
        <v>148</v>
      </c>
      <c r="K58" s="305" t="s">
        <v>149</v>
      </c>
      <c r="L58" s="109" t="s">
        <v>226</v>
      </c>
      <c r="M58" s="112">
        <f>IF(P58="SI",0,H58)</f>
        <v>96.59</v>
      </c>
      <c r="N58" s="112">
        <f>IF(P58="SI",0,I58)</f>
        <v>17.42</v>
      </c>
      <c r="O58" s="112">
        <f>M58-N58</f>
        <v>79.17</v>
      </c>
      <c r="P58" s="107" t="s">
        <v>136</v>
      </c>
    </row>
    <row r="59" spans="1:16" ht="15">
      <c r="A59" s="107">
        <v>2020</v>
      </c>
      <c r="B59" s="107">
        <v>52</v>
      </c>
      <c r="C59" s="298" t="s">
        <v>322</v>
      </c>
      <c r="D59" s="109" t="s">
        <v>224</v>
      </c>
      <c r="E59" s="109" t="s">
        <v>130</v>
      </c>
      <c r="F59" s="111" t="s">
        <v>323</v>
      </c>
      <c r="G59" s="111" t="s">
        <v>125</v>
      </c>
      <c r="H59" s="112">
        <v>427</v>
      </c>
      <c r="I59" s="112">
        <v>77</v>
      </c>
      <c r="J59" s="111" t="s">
        <v>148</v>
      </c>
      <c r="K59" s="305" t="s">
        <v>149</v>
      </c>
      <c r="L59" s="109" t="s">
        <v>281</v>
      </c>
      <c r="M59" s="112">
        <f>IF(P59="SI",0,H59)</f>
        <v>427</v>
      </c>
      <c r="N59" s="112">
        <f>IF(P59="SI",0,I59)</f>
        <v>77</v>
      </c>
      <c r="O59" s="112">
        <f>M59-N59</f>
        <v>350</v>
      </c>
      <c r="P59" s="107" t="s">
        <v>136</v>
      </c>
    </row>
    <row r="60" spans="1:16" ht="15">
      <c r="A60" s="107">
        <v>2020</v>
      </c>
      <c r="B60" s="107">
        <v>53</v>
      </c>
      <c r="C60" s="298" t="s">
        <v>324</v>
      </c>
      <c r="D60" s="109" t="s">
        <v>325</v>
      </c>
      <c r="E60" s="109" t="s">
        <v>130</v>
      </c>
      <c r="F60" s="111" t="s">
        <v>326</v>
      </c>
      <c r="G60" s="111" t="s">
        <v>125</v>
      </c>
      <c r="H60" s="112">
        <v>96.59</v>
      </c>
      <c r="I60" s="112">
        <v>17.42</v>
      </c>
      <c r="J60" s="111" t="s">
        <v>148</v>
      </c>
      <c r="K60" s="305" t="s">
        <v>149</v>
      </c>
      <c r="L60" s="109" t="s">
        <v>327</v>
      </c>
      <c r="M60" s="112">
        <f>IF(P60="SI",0,H60)</f>
        <v>96.59</v>
      </c>
      <c r="N60" s="112">
        <f>IF(P60="SI",0,I60)</f>
        <v>17.42</v>
      </c>
      <c r="O60" s="112">
        <f>M60-N60</f>
        <v>79.17</v>
      </c>
      <c r="P60" s="107" t="s">
        <v>136</v>
      </c>
    </row>
    <row r="61" spans="1:16" ht="15">
      <c r="A61" s="107">
        <v>2020</v>
      </c>
      <c r="B61" s="107">
        <v>54</v>
      </c>
      <c r="C61" s="298" t="s">
        <v>328</v>
      </c>
      <c r="D61" s="109" t="s">
        <v>325</v>
      </c>
      <c r="E61" s="109" t="s">
        <v>130</v>
      </c>
      <c r="F61" s="111" t="s">
        <v>329</v>
      </c>
      <c r="G61" s="111" t="s">
        <v>125</v>
      </c>
      <c r="H61" s="112">
        <v>427</v>
      </c>
      <c r="I61" s="112">
        <v>77</v>
      </c>
      <c r="J61" s="111" t="s">
        <v>148</v>
      </c>
      <c r="K61" s="305" t="s">
        <v>149</v>
      </c>
      <c r="L61" s="109" t="s">
        <v>327</v>
      </c>
      <c r="M61" s="112">
        <f>IF(P61="SI",0,H61)</f>
        <v>427</v>
      </c>
      <c r="N61" s="112">
        <f>IF(P61="SI",0,I61)</f>
        <v>77</v>
      </c>
      <c r="O61" s="112">
        <f>M61-N61</f>
        <v>350</v>
      </c>
      <c r="P61" s="107" t="s">
        <v>136</v>
      </c>
    </row>
    <row r="62" spans="1:16" ht="15">
      <c r="A62" s="107">
        <v>2020</v>
      </c>
      <c r="B62" s="107">
        <v>55</v>
      </c>
      <c r="C62" s="298" t="s">
        <v>330</v>
      </c>
      <c r="D62" s="109" t="s">
        <v>286</v>
      </c>
      <c r="E62" s="109" t="s">
        <v>130</v>
      </c>
      <c r="F62" s="111" t="s">
        <v>331</v>
      </c>
      <c r="G62" s="111"/>
      <c r="H62" s="112">
        <v>22.94</v>
      </c>
      <c r="I62" s="112">
        <v>2.09</v>
      </c>
      <c r="J62" s="111" t="s">
        <v>201</v>
      </c>
      <c r="K62" s="305" t="s">
        <v>202</v>
      </c>
      <c r="L62" s="109" t="s">
        <v>332</v>
      </c>
      <c r="M62" s="112">
        <f>IF(P62="SI",0,H62)</f>
        <v>22.94</v>
      </c>
      <c r="N62" s="112">
        <f>IF(P62="SI",0,I62)</f>
        <v>2.09</v>
      </c>
      <c r="O62" s="112">
        <f>M62-N62</f>
        <v>20.85</v>
      </c>
      <c r="P62" s="107" t="s">
        <v>136</v>
      </c>
    </row>
    <row r="63" spans="1:16" ht="15">
      <c r="A63" s="107">
        <v>2020</v>
      </c>
      <c r="B63" s="107">
        <v>56</v>
      </c>
      <c r="C63" s="298" t="s">
        <v>333</v>
      </c>
      <c r="D63" s="109" t="s">
        <v>286</v>
      </c>
      <c r="E63" s="109" t="s">
        <v>130</v>
      </c>
      <c r="F63" s="111" t="s">
        <v>334</v>
      </c>
      <c r="G63" s="111"/>
      <c r="H63" s="112">
        <v>86.99</v>
      </c>
      <c r="I63" s="112">
        <v>7.91</v>
      </c>
      <c r="J63" s="111" t="s">
        <v>201</v>
      </c>
      <c r="K63" s="305" t="s">
        <v>202</v>
      </c>
      <c r="L63" s="109" t="s">
        <v>332</v>
      </c>
      <c r="M63" s="112">
        <f>IF(P63="SI",0,H63)</f>
        <v>86.99</v>
      </c>
      <c r="N63" s="112">
        <f>IF(P63="SI",0,I63)</f>
        <v>7.91</v>
      </c>
      <c r="O63" s="112">
        <f>M63-N63</f>
        <v>79.08</v>
      </c>
      <c r="P63" s="107" t="s">
        <v>136</v>
      </c>
    </row>
    <row r="64" spans="1:16" ht="15">
      <c r="A64" s="107">
        <v>2020</v>
      </c>
      <c r="B64" s="107">
        <v>57</v>
      </c>
      <c r="C64" s="298" t="s">
        <v>335</v>
      </c>
      <c r="D64" s="109" t="s">
        <v>336</v>
      </c>
      <c r="E64" s="109" t="s">
        <v>130</v>
      </c>
      <c r="F64" s="111" t="s">
        <v>337</v>
      </c>
      <c r="G64" s="111" t="s">
        <v>338</v>
      </c>
      <c r="H64" s="112">
        <v>897.92</v>
      </c>
      <c r="I64" s="112">
        <v>161.92</v>
      </c>
      <c r="J64" s="111" t="s">
        <v>236</v>
      </c>
      <c r="K64" s="305" t="s">
        <v>237</v>
      </c>
      <c r="L64" s="109" t="s">
        <v>339</v>
      </c>
      <c r="M64" s="112">
        <f>IF(P64="SI",0,H64)</f>
        <v>897.92</v>
      </c>
      <c r="N64" s="112">
        <f>IF(P64="SI",0,I64)</f>
        <v>161.92</v>
      </c>
      <c r="O64" s="112">
        <f>M64-N64</f>
        <v>736</v>
      </c>
      <c r="P64" s="107" t="s">
        <v>136</v>
      </c>
    </row>
    <row r="65" spans="1:16" ht="15">
      <c r="A65" s="107">
        <v>2020</v>
      </c>
      <c r="B65" s="107">
        <v>58</v>
      </c>
      <c r="C65" s="298" t="s">
        <v>340</v>
      </c>
      <c r="D65" s="109" t="s">
        <v>341</v>
      </c>
      <c r="E65" s="109" t="s">
        <v>130</v>
      </c>
      <c r="F65" s="111" t="s">
        <v>342</v>
      </c>
      <c r="G65" s="111" t="s">
        <v>343</v>
      </c>
      <c r="H65" s="112">
        <v>1090.29</v>
      </c>
      <c r="I65" s="112">
        <v>169.3</v>
      </c>
      <c r="J65" s="111" t="s">
        <v>184</v>
      </c>
      <c r="K65" s="305" t="s">
        <v>185</v>
      </c>
      <c r="L65" s="109" t="s">
        <v>344</v>
      </c>
      <c r="M65" s="112">
        <f>IF(P65="SI",0,H65)</f>
        <v>1090.29</v>
      </c>
      <c r="N65" s="112">
        <f>IF(P65="SI",0,I65)</f>
        <v>169.3</v>
      </c>
      <c r="O65" s="112">
        <f>M65-N65</f>
        <v>920.99</v>
      </c>
      <c r="P65" s="107" t="s">
        <v>136</v>
      </c>
    </row>
    <row r="66" spans="1:16" ht="15">
      <c r="A66" s="107">
        <v>2020</v>
      </c>
      <c r="B66" s="107">
        <v>59</v>
      </c>
      <c r="C66" s="298" t="s">
        <v>345</v>
      </c>
      <c r="D66" s="109" t="s">
        <v>341</v>
      </c>
      <c r="E66" s="109" t="s">
        <v>130</v>
      </c>
      <c r="F66" s="111" t="s">
        <v>346</v>
      </c>
      <c r="G66" s="111" t="s">
        <v>343</v>
      </c>
      <c r="H66" s="112">
        <v>55.39</v>
      </c>
      <c r="I66" s="112">
        <v>7.22</v>
      </c>
      <c r="J66" s="111" t="s">
        <v>184</v>
      </c>
      <c r="K66" s="305" t="s">
        <v>185</v>
      </c>
      <c r="L66" s="109" t="s">
        <v>344</v>
      </c>
      <c r="M66" s="112">
        <f>IF(P66="SI",0,H66)</f>
        <v>55.39</v>
      </c>
      <c r="N66" s="112">
        <f>IF(P66="SI",0,I66)</f>
        <v>7.22</v>
      </c>
      <c r="O66" s="112">
        <f>M66-N66</f>
        <v>48.17</v>
      </c>
      <c r="P66" s="107" t="s">
        <v>136</v>
      </c>
    </row>
    <row r="67" spans="1:16" ht="15">
      <c r="A67" s="107">
        <v>2020</v>
      </c>
      <c r="B67" s="107">
        <v>60</v>
      </c>
      <c r="C67" s="298" t="s">
        <v>347</v>
      </c>
      <c r="D67" s="109" t="s">
        <v>348</v>
      </c>
      <c r="E67" s="109" t="s">
        <v>130</v>
      </c>
      <c r="F67" s="111" t="s">
        <v>349</v>
      </c>
      <c r="G67" s="111" t="s">
        <v>350</v>
      </c>
      <c r="H67" s="112">
        <v>1054.08</v>
      </c>
      <c r="I67" s="112">
        <v>190.08</v>
      </c>
      <c r="J67" s="111" t="s">
        <v>351</v>
      </c>
      <c r="K67" s="305" t="s">
        <v>352</v>
      </c>
      <c r="L67" s="109" t="s">
        <v>348</v>
      </c>
      <c r="M67" s="112">
        <f>IF(P67="SI",0,H67)</f>
        <v>1054.08</v>
      </c>
      <c r="N67" s="112">
        <f>IF(P67="SI",0,I67)</f>
        <v>190.08</v>
      </c>
      <c r="O67" s="112">
        <f>M67-N67</f>
        <v>863.9999999999999</v>
      </c>
      <c r="P67" s="107" t="s">
        <v>136</v>
      </c>
    </row>
    <row r="68" spans="1:16" ht="15">
      <c r="A68" s="107">
        <v>2020</v>
      </c>
      <c r="B68" s="107">
        <v>61</v>
      </c>
      <c r="C68" s="298" t="s">
        <v>353</v>
      </c>
      <c r="D68" s="109" t="s">
        <v>354</v>
      </c>
      <c r="E68" s="109" t="s">
        <v>130</v>
      </c>
      <c r="F68" s="111" t="s">
        <v>355</v>
      </c>
      <c r="G68" s="111" t="s">
        <v>118</v>
      </c>
      <c r="H68" s="112">
        <v>121.56</v>
      </c>
      <c r="I68" s="112">
        <v>21.83</v>
      </c>
      <c r="J68" s="111" t="s">
        <v>157</v>
      </c>
      <c r="K68" s="305" t="s">
        <v>158</v>
      </c>
      <c r="L68" s="109" t="s">
        <v>270</v>
      </c>
      <c r="M68" s="112">
        <f>IF(P68="SI",0,H68)</f>
        <v>121.56</v>
      </c>
      <c r="N68" s="112">
        <f>IF(P68="SI",0,I68)</f>
        <v>21.83</v>
      </c>
      <c r="O68" s="112">
        <f>M68-N68</f>
        <v>99.73</v>
      </c>
      <c r="P68" s="107" t="s">
        <v>136</v>
      </c>
    </row>
    <row r="69" spans="1:16" ht="15">
      <c r="A69" s="107">
        <v>2020</v>
      </c>
      <c r="B69" s="107">
        <v>62</v>
      </c>
      <c r="C69" s="298" t="s">
        <v>356</v>
      </c>
      <c r="D69" s="109" t="s">
        <v>357</v>
      </c>
      <c r="E69" s="109" t="s">
        <v>130</v>
      </c>
      <c r="F69" s="111" t="s">
        <v>358</v>
      </c>
      <c r="G69" s="111" t="s">
        <v>359</v>
      </c>
      <c r="H69" s="112">
        <v>18136.26</v>
      </c>
      <c r="I69" s="112">
        <v>1648.75</v>
      </c>
      <c r="J69" s="111" t="s">
        <v>360</v>
      </c>
      <c r="K69" s="305" t="s">
        <v>361</v>
      </c>
      <c r="L69" s="109" t="s">
        <v>357</v>
      </c>
      <c r="M69" s="112">
        <f>IF(P69="SI",0,H69)</f>
        <v>18136.26</v>
      </c>
      <c r="N69" s="112">
        <f>IF(P69="SI",0,I69)</f>
        <v>1648.75</v>
      </c>
      <c r="O69" s="112">
        <f>M69-N69</f>
        <v>16487.51</v>
      </c>
      <c r="P69" s="107" t="s">
        <v>136</v>
      </c>
    </row>
    <row r="70" spans="1:16" ht="15">
      <c r="A70" s="107">
        <v>2020</v>
      </c>
      <c r="B70" s="107">
        <v>63</v>
      </c>
      <c r="C70" s="298" t="s">
        <v>362</v>
      </c>
      <c r="D70" s="109" t="s">
        <v>363</v>
      </c>
      <c r="E70" s="109" t="s">
        <v>130</v>
      </c>
      <c r="F70" s="111"/>
      <c r="G70" s="111" t="s">
        <v>364</v>
      </c>
      <c r="H70" s="112">
        <v>4609.07</v>
      </c>
      <c r="I70" s="112">
        <v>831.14</v>
      </c>
      <c r="J70" s="111" t="s">
        <v>360</v>
      </c>
      <c r="K70" s="305" t="s">
        <v>361</v>
      </c>
      <c r="L70" s="109" t="s">
        <v>363</v>
      </c>
      <c r="M70" s="112">
        <f>IF(P70="SI",0,H70)</f>
        <v>4609.07</v>
      </c>
      <c r="N70" s="112">
        <f>IF(P70="SI",0,I70)</f>
        <v>831.14</v>
      </c>
      <c r="O70" s="112">
        <f>M70-N70</f>
        <v>3777.93</v>
      </c>
      <c r="P70" s="107" t="s">
        <v>136</v>
      </c>
    </row>
    <row r="71" spans="1:16" ht="15">
      <c r="A71" s="107">
        <v>2020</v>
      </c>
      <c r="B71" s="107">
        <v>64</v>
      </c>
      <c r="C71" s="298" t="s">
        <v>365</v>
      </c>
      <c r="D71" s="109" t="s">
        <v>354</v>
      </c>
      <c r="E71" s="109" t="s">
        <v>130</v>
      </c>
      <c r="F71" s="111" t="s">
        <v>366</v>
      </c>
      <c r="G71" s="111" t="s">
        <v>118</v>
      </c>
      <c r="H71" s="112">
        <v>1006.99</v>
      </c>
      <c r="I71" s="112">
        <v>181.22</v>
      </c>
      <c r="J71" s="111" t="s">
        <v>157</v>
      </c>
      <c r="K71" s="305" t="s">
        <v>158</v>
      </c>
      <c r="L71" s="109" t="s">
        <v>270</v>
      </c>
      <c r="M71" s="112">
        <f>IF(P71="SI",0,H71)</f>
        <v>1006.99</v>
      </c>
      <c r="N71" s="112">
        <f>IF(P71="SI",0,I71)</f>
        <v>181.22</v>
      </c>
      <c r="O71" s="112">
        <f>M71-N71</f>
        <v>825.77</v>
      </c>
      <c r="P71" s="107" t="s">
        <v>136</v>
      </c>
    </row>
    <row r="72" spans="1:16" ht="15">
      <c r="A72" s="107">
        <v>2020</v>
      </c>
      <c r="B72" s="107">
        <v>65</v>
      </c>
      <c r="C72" s="298" t="s">
        <v>367</v>
      </c>
      <c r="D72" s="109" t="s">
        <v>368</v>
      </c>
      <c r="E72" s="109" t="s">
        <v>130</v>
      </c>
      <c r="F72" s="111" t="s">
        <v>369</v>
      </c>
      <c r="G72" s="111" t="s">
        <v>370</v>
      </c>
      <c r="H72" s="112">
        <v>854</v>
      </c>
      <c r="I72" s="112">
        <v>154</v>
      </c>
      <c r="J72" s="111" t="s">
        <v>371</v>
      </c>
      <c r="K72" s="305" t="s">
        <v>372</v>
      </c>
      <c r="L72" s="109" t="s">
        <v>373</v>
      </c>
      <c r="M72" s="112">
        <f>IF(P72="SI",0,H72)</f>
        <v>854</v>
      </c>
      <c r="N72" s="112">
        <f>IF(P72="SI",0,I72)</f>
        <v>154</v>
      </c>
      <c r="O72" s="112">
        <f>M72-N72</f>
        <v>700</v>
      </c>
      <c r="P72" s="107" t="s">
        <v>136</v>
      </c>
    </row>
    <row r="73" spans="1:16" ht="15">
      <c r="A73" s="107">
        <v>2020</v>
      </c>
      <c r="B73" s="107">
        <v>66</v>
      </c>
      <c r="C73" s="298" t="s">
        <v>374</v>
      </c>
      <c r="D73" s="109" t="s">
        <v>354</v>
      </c>
      <c r="E73" s="109" t="s">
        <v>130</v>
      </c>
      <c r="F73" s="111" t="s">
        <v>375</v>
      </c>
      <c r="G73" s="111" t="s">
        <v>118</v>
      </c>
      <c r="H73" s="112">
        <v>385.07</v>
      </c>
      <c r="I73" s="112">
        <v>69.01</v>
      </c>
      <c r="J73" s="111" t="s">
        <v>157</v>
      </c>
      <c r="K73" s="305" t="s">
        <v>158</v>
      </c>
      <c r="L73" s="109" t="s">
        <v>270</v>
      </c>
      <c r="M73" s="112">
        <f>IF(P73="SI",0,H73)</f>
        <v>385.07</v>
      </c>
      <c r="N73" s="112">
        <f>IF(P73="SI",0,I73)</f>
        <v>69.01</v>
      </c>
      <c r="O73" s="112">
        <f>M73-N73</f>
        <v>316.06</v>
      </c>
      <c r="P73" s="107" t="s">
        <v>136</v>
      </c>
    </row>
    <row r="74" spans="1:16" ht="15">
      <c r="A74" s="107">
        <v>2020</v>
      </c>
      <c r="B74" s="107">
        <v>67</v>
      </c>
      <c r="C74" s="298" t="s">
        <v>376</v>
      </c>
      <c r="D74" s="109" t="s">
        <v>354</v>
      </c>
      <c r="E74" s="109" t="s">
        <v>130</v>
      </c>
      <c r="F74" s="111" t="s">
        <v>377</v>
      </c>
      <c r="G74" s="111" t="s">
        <v>118</v>
      </c>
      <c r="H74" s="112">
        <v>1457.36</v>
      </c>
      <c r="I74" s="112">
        <v>261.96</v>
      </c>
      <c r="J74" s="111" t="s">
        <v>157</v>
      </c>
      <c r="K74" s="305" t="s">
        <v>158</v>
      </c>
      <c r="L74" s="109" t="s">
        <v>270</v>
      </c>
      <c r="M74" s="112">
        <f>IF(P74="SI",0,H74)</f>
        <v>1457.36</v>
      </c>
      <c r="N74" s="112">
        <f>IF(P74="SI",0,I74)</f>
        <v>261.96</v>
      </c>
      <c r="O74" s="112">
        <f>M74-N74</f>
        <v>1195.3999999999999</v>
      </c>
      <c r="P74" s="107" t="s">
        <v>136</v>
      </c>
    </row>
    <row r="75" spans="1:16" ht="15">
      <c r="A75" s="107">
        <v>2020</v>
      </c>
      <c r="B75" s="107">
        <v>68</v>
      </c>
      <c r="C75" s="298" t="s">
        <v>378</v>
      </c>
      <c r="D75" s="109" t="s">
        <v>379</v>
      </c>
      <c r="E75" s="109" t="s">
        <v>130</v>
      </c>
      <c r="F75" s="111" t="s">
        <v>380</v>
      </c>
      <c r="G75" s="111" t="s">
        <v>118</v>
      </c>
      <c r="H75" s="112">
        <v>109.68</v>
      </c>
      <c r="I75" s="112">
        <v>19.78</v>
      </c>
      <c r="J75" s="111" t="s">
        <v>157</v>
      </c>
      <c r="K75" s="305" t="s">
        <v>158</v>
      </c>
      <c r="L75" s="109" t="s">
        <v>332</v>
      </c>
      <c r="M75" s="112">
        <f>IF(P75="SI",0,H75)</f>
        <v>109.68</v>
      </c>
      <c r="N75" s="112">
        <f>IF(P75="SI",0,I75)</f>
        <v>19.78</v>
      </c>
      <c r="O75" s="112">
        <f>M75-N75</f>
        <v>89.9</v>
      </c>
      <c r="P75" s="107" t="s">
        <v>136</v>
      </c>
    </row>
    <row r="76" spans="1:16" ht="15">
      <c r="A76" s="107">
        <v>2020</v>
      </c>
      <c r="B76" s="107">
        <v>69</v>
      </c>
      <c r="C76" s="298" t="s">
        <v>381</v>
      </c>
      <c r="D76" s="109" t="s">
        <v>379</v>
      </c>
      <c r="E76" s="109" t="s">
        <v>130</v>
      </c>
      <c r="F76" s="111" t="s">
        <v>382</v>
      </c>
      <c r="G76" s="111" t="s">
        <v>118</v>
      </c>
      <c r="H76" s="112">
        <v>815.95</v>
      </c>
      <c r="I76" s="112">
        <v>147.14</v>
      </c>
      <c r="J76" s="111" t="s">
        <v>157</v>
      </c>
      <c r="K76" s="305" t="s">
        <v>158</v>
      </c>
      <c r="L76" s="109" t="s">
        <v>332</v>
      </c>
      <c r="M76" s="112">
        <f>IF(P76="SI",0,H76)</f>
        <v>815.95</v>
      </c>
      <c r="N76" s="112">
        <f>IF(P76="SI",0,I76)</f>
        <v>147.14</v>
      </c>
      <c r="O76" s="112">
        <f>M76-N76</f>
        <v>668.8100000000001</v>
      </c>
      <c r="P76" s="107" t="s">
        <v>136</v>
      </c>
    </row>
    <row r="77" spans="1:16" ht="15">
      <c r="A77" s="107">
        <v>2020</v>
      </c>
      <c r="B77" s="107">
        <v>70</v>
      </c>
      <c r="C77" s="298" t="s">
        <v>383</v>
      </c>
      <c r="D77" s="109" t="s">
        <v>379</v>
      </c>
      <c r="E77" s="109" t="s">
        <v>130</v>
      </c>
      <c r="F77" s="111" t="s">
        <v>384</v>
      </c>
      <c r="G77" s="111" t="s">
        <v>118</v>
      </c>
      <c r="H77" s="112">
        <v>365.54</v>
      </c>
      <c r="I77" s="112">
        <v>65.92</v>
      </c>
      <c r="J77" s="111" t="s">
        <v>157</v>
      </c>
      <c r="K77" s="305" t="s">
        <v>158</v>
      </c>
      <c r="L77" s="109" t="s">
        <v>332</v>
      </c>
      <c r="M77" s="112">
        <f>IF(P77="SI",0,H77)</f>
        <v>365.54</v>
      </c>
      <c r="N77" s="112">
        <f>IF(P77="SI",0,I77)</f>
        <v>65.92</v>
      </c>
      <c r="O77" s="112">
        <f>M77-N77</f>
        <v>299.62</v>
      </c>
      <c r="P77" s="107" t="s">
        <v>136</v>
      </c>
    </row>
    <row r="78" spans="1:16" ht="15">
      <c r="A78" s="107">
        <v>2020</v>
      </c>
      <c r="B78" s="107">
        <v>71</v>
      </c>
      <c r="C78" s="298" t="s">
        <v>385</v>
      </c>
      <c r="D78" s="109" t="s">
        <v>379</v>
      </c>
      <c r="E78" s="109" t="s">
        <v>130</v>
      </c>
      <c r="F78" s="111" t="s">
        <v>386</v>
      </c>
      <c r="G78" s="111" t="s">
        <v>118</v>
      </c>
      <c r="H78" s="112">
        <v>1356.47</v>
      </c>
      <c r="I78" s="112">
        <v>244.61</v>
      </c>
      <c r="J78" s="111" t="s">
        <v>157</v>
      </c>
      <c r="K78" s="305" t="s">
        <v>158</v>
      </c>
      <c r="L78" s="109" t="s">
        <v>332</v>
      </c>
      <c r="M78" s="112">
        <f>IF(P78="SI",0,H78)</f>
        <v>1356.47</v>
      </c>
      <c r="N78" s="112">
        <f>IF(P78="SI",0,I78)</f>
        <v>244.61</v>
      </c>
      <c r="O78" s="112">
        <f>M78-N78</f>
        <v>1111.8600000000001</v>
      </c>
      <c r="P78" s="107" t="s">
        <v>136</v>
      </c>
    </row>
    <row r="79" spans="1:16" ht="15">
      <c r="A79" s="107">
        <v>2020</v>
      </c>
      <c r="B79" s="107">
        <v>72</v>
      </c>
      <c r="C79" s="298" t="s">
        <v>387</v>
      </c>
      <c r="D79" s="109" t="s">
        <v>388</v>
      </c>
      <c r="E79" s="109" t="s">
        <v>130</v>
      </c>
      <c r="F79" s="111" t="s">
        <v>389</v>
      </c>
      <c r="G79" s="111" t="s">
        <v>118</v>
      </c>
      <c r="H79" s="112">
        <v>768.06</v>
      </c>
      <c r="I79" s="112">
        <v>138.5</v>
      </c>
      <c r="J79" s="111" t="s">
        <v>157</v>
      </c>
      <c r="K79" s="305" t="s">
        <v>158</v>
      </c>
      <c r="L79" s="109" t="s">
        <v>390</v>
      </c>
      <c r="M79" s="112">
        <f>IF(P79="SI",0,H79)</f>
        <v>768.06</v>
      </c>
      <c r="N79" s="112">
        <f>IF(P79="SI",0,I79)</f>
        <v>138.5</v>
      </c>
      <c r="O79" s="112">
        <f>M79-N79</f>
        <v>629.56</v>
      </c>
      <c r="P79" s="107" t="s">
        <v>136</v>
      </c>
    </row>
    <row r="80" spans="1:16" ht="15">
      <c r="A80" s="107">
        <v>2020</v>
      </c>
      <c r="B80" s="107">
        <v>73</v>
      </c>
      <c r="C80" s="298" t="s">
        <v>391</v>
      </c>
      <c r="D80" s="109" t="s">
        <v>388</v>
      </c>
      <c r="E80" s="109" t="s">
        <v>130</v>
      </c>
      <c r="F80" s="111" t="s">
        <v>392</v>
      </c>
      <c r="G80" s="111" t="s">
        <v>118</v>
      </c>
      <c r="H80" s="112">
        <v>364.56</v>
      </c>
      <c r="I80" s="112">
        <v>65.74</v>
      </c>
      <c r="J80" s="111" t="s">
        <v>157</v>
      </c>
      <c r="K80" s="305" t="s">
        <v>158</v>
      </c>
      <c r="L80" s="109" t="s">
        <v>390</v>
      </c>
      <c r="M80" s="112">
        <f>IF(P80="SI",0,H80)</f>
        <v>364.56</v>
      </c>
      <c r="N80" s="112">
        <f>IF(P80="SI",0,I80)</f>
        <v>65.74</v>
      </c>
      <c r="O80" s="112">
        <f>M80-N80</f>
        <v>298.82</v>
      </c>
      <c r="P80" s="107" t="s">
        <v>136</v>
      </c>
    </row>
    <row r="81" spans="1:16" ht="15">
      <c r="A81" s="107">
        <v>2020</v>
      </c>
      <c r="B81" s="107">
        <v>74</v>
      </c>
      <c r="C81" s="298" t="s">
        <v>393</v>
      </c>
      <c r="D81" s="109" t="s">
        <v>388</v>
      </c>
      <c r="E81" s="109" t="s">
        <v>130</v>
      </c>
      <c r="F81" s="111" t="s">
        <v>394</v>
      </c>
      <c r="G81" s="111" t="s">
        <v>118</v>
      </c>
      <c r="H81" s="112">
        <v>1450.3</v>
      </c>
      <c r="I81" s="112">
        <v>261.53</v>
      </c>
      <c r="J81" s="111" t="s">
        <v>157</v>
      </c>
      <c r="K81" s="305" t="s">
        <v>158</v>
      </c>
      <c r="L81" s="109" t="s">
        <v>390</v>
      </c>
      <c r="M81" s="112">
        <f>IF(P81="SI",0,H81)</f>
        <v>1450.3</v>
      </c>
      <c r="N81" s="112">
        <f>IF(P81="SI",0,I81)</f>
        <v>261.53</v>
      </c>
      <c r="O81" s="112">
        <f>M81-N81</f>
        <v>1188.77</v>
      </c>
      <c r="P81" s="107" t="s">
        <v>136</v>
      </c>
    </row>
    <row r="82" spans="1:16" ht="15">
      <c r="A82" s="107">
        <v>2020</v>
      </c>
      <c r="B82" s="107">
        <v>75</v>
      </c>
      <c r="C82" s="298" t="s">
        <v>395</v>
      </c>
      <c r="D82" s="109" t="s">
        <v>388</v>
      </c>
      <c r="E82" s="109" t="s">
        <v>130</v>
      </c>
      <c r="F82" s="111" t="s">
        <v>396</v>
      </c>
      <c r="G82" s="111" t="s">
        <v>118</v>
      </c>
      <c r="H82" s="112">
        <v>114.38</v>
      </c>
      <c r="I82" s="112">
        <v>20.63</v>
      </c>
      <c r="J82" s="111" t="s">
        <v>157</v>
      </c>
      <c r="K82" s="305" t="s">
        <v>158</v>
      </c>
      <c r="L82" s="109" t="s">
        <v>390</v>
      </c>
      <c r="M82" s="112">
        <f>IF(P82="SI",0,H82)</f>
        <v>114.38</v>
      </c>
      <c r="N82" s="112">
        <f>IF(P82="SI",0,I82)</f>
        <v>20.63</v>
      </c>
      <c r="O82" s="112">
        <f>M82-N82</f>
        <v>93.75</v>
      </c>
      <c r="P82" s="107" t="s">
        <v>136</v>
      </c>
    </row>
    <row r="83" spans="1:16" ht="15">
      <c r="A83" s="107">
        <v>2020</v>
      </c>
      <c r="B83" s="107">
        <v>76</v>
      </c>
      <c r="C83" s="298" t="s">
        <v>397</v>
      </c>
      <c r="D83" s="109" t="s">
        <v>224</v>
      </c>
      <c r="E83" s="109" t="s">
        <v>130</v>
      </c>
      <c r="F83" s="111"/>
      <c r="G83" s="111" t="s">
        <v>172</v>
      </c>
      <c r="H83" s="112">
        <v>376.65</v>
      </c>
      <c r="I83" s="112">
        <v>67.92</v>
      </c>
      <c r="J83" s="111" t="s">
        <v>173</v>
      </c>
      <c r="K83" s="305" t="s">
        <v>174</v>
      </c>
      <c r="L83" s="109" t="s">
        <v>226</v>
      </c>
      <c r="M83" s="112">
        <f>IF(P83="SI",0,H83)</f>
        <v>376.65</v>
      </c>
      <c r="N83" s="112">
        <f>IF(P83="SI",0,I83)</f>
        <v>67.92</v>
      </c>
      <c r="O83" s="112">
        <f>M83-N83</f>
        <v>308.72999999999996</v>
      </c>
      <c r="P83" s="107" t="s">
        <v>136</v>
      </c>
    </row>
    <row r="84" spans="1:16" ht="15">
      <c r="A84" s="107">
        <v>2020</v>
      </c>
      <c r="B84" s="107">
        <v>77</v>
      </c>
      <c r="C84" s="298" t="s">
        <v>398</v>
      </c>
      <c r="D84" s="109" t="s">
        <v>368</v>
      </c>
      <c r="E84" s="109" t="s">
        <v>130</v>
      </c>
      <c r="F84" s="111" t="s">
        <v>399</v>
      </c>
      <c r="G84" s="111" t="s">
        <v>172</v>
      </c>
      <c r="H84" s="112">
        <v>29.99</v>
      </c>
      <c r="I84" s="112">
        <v>5.41</v>
      </c>
      <c r="J84" s="111" t="s">
        <v>173</v>
      </c>
      <c r="K84" s="305" t="s">
        <v>174</v>
      </c>
      <c r="L84" s="109" t="s">
        <v>400</v>
      </c>
      <c r="M84" s="112">
        <f>IF(P84="SI",0,H84)</f>
        <v>29.99</v>
      </c>
      <c r="N84" s="112">
        <f>IF(P84="SI",0,I84)</f>
        <v>5.41</v>
      </c>
      <c r="O84" s="112">
        <f>M84-N84</f>
        <v>24.58</v>
      </c>
      <c r="P84" s="107" t="s">
        <v>136</v>
      </c>
    </row>
    <row r="85" spans="1:16" ht="15">
      <c r="A85" s="107">
        <v>2020</v>
      </c>
      <c r="B85" s="107">
        <v>78</v>
      </c>
      <c r="C85" s="298" t="s">
        <v>401</v>
      </c>
      <c r="D85" s="109" t="s">
        <v>402</v>
      </c>
      <c r="E85" s="109" t="s">
        <v>130</v>
      </c>
      <c r="F85" s="111" t="s">
        <v>403</v>
      </c>
      <c r="G85" s="111" t="s">
        <v>404</v>
      </c>
      <c r="H85" s="112">
        <v>670.39</v>
      </c>
      <c r="I85" s="112">
        <v>120.89</v>
      </c>
      <c r="J85" s="111" t="s">
        <v>405</v>
      </c>
      <c r="K85" s="305" t="s">
        <v>406</v>
      </c>
      <c r="L85" s="109" t="s">
        <v>402</v>
      </c>
      <c r="M85" s="112">
        <f>IF(P85="SI",0,H85)</f>
        <v>670.39</v>
      </c>
      <c r="N85" s="112">
        <f>IF(P85="SI",0,I85)</f>
        <v>120.89</v>
      </c>
      <c r="O85" s="112">
        <f>M85-N85</f>
        <v>549.5</v>
      </c>
      <c r="P85" s="107" t="s">
        <v>136</v>
      </c>
    </row>
    <row r="86" spans="1:16" ht="15">
      <c r="A86" s="107">
        <v>2020</v>
      </c>
      <c r="B86" s="107">
        <v>79</v>
      </c>
      <c r="C86" s="298" t="s">
        <v>407</v>
      </c>
      <c r="D86" s="109" t="s">
        <v>368</v>
      </c>
      <c r="E86" s="109" t="s">
        <v>130</v>
      </c>
      <c r="F86" s="111" t="s">
        <v>408</v>
      </c>
      <c r="G86" s="111" t="s">
        <v>125</v>
      </c>
      <c r="H86" s="112">
        <v>427</v>
      </c>
      <c r="I86" s="112">
        <v>77</v>
      </c>
      <c r="J86" s="111" t="s">
        <v>148</v>
      </c>
      <c r="K86" s="305" t="s">
        <v>149</v>
      </c>
      <c r="L86" s="109" t="s">
        <v>373</v>
      </c>
      <c r="M86" s="112">
        <f>IF(P86="SI",0,H86)</f>
        <v>427</v>
      </c>
      <c r="N86" s="112">
        <f>IF(P86="SI",0,I86)</f>
        <v>77</v>
      </c>
      <c r="O86" s="112">
        <f>M86-N86</f>
        <v>350</v>
      </c>
      <c r="P86" s="107" t="s">
        <v>136</v>
      </c>
    </row>
    <row r="87" spans="1:16" ht="15">
      <c r="A87" s="107">
        <v>2020</v>
      </c>
      <c r="B87" s="107">
        <v>80</v>
      </c>
      <c r="C87" s="298" t="s">
        <v>409</v>
      </c>
      <c r="D87" s="109" t="s">
        <v>368</v>
      </c>
      <c r="E87" s="109" t="s">
        <v>130</v>
      </c>
      <c r="F87" s="111" t="s">
        <v>410</v>
      </c>
      <c r="G87" s="111" t="s">
        <v>125</v>
      </c>
      <c r="H87" s="112">
        <v>96.59</v>
      </c>
      <c r="I87" s="112">
        <v>17.42</v>
      </c>
      <c r="J87" s="111" t="s">
        <v>148</v>
      </c>
      <c r="K87" s="305" t="s">
        <v>149</v>
      </c>
      <c r="L87" s="109" t="s">
        <v>373</v>
      </c>
      <c r="M87" s="112">
        <f>IF(P87="SI",0,H87)</f>
        <v>96.59</v>
      </c>
      <c r="N87" s="112">
        <f>IF(P87="SI",0,I87)</f>
        <v>17.42</v>
      </c>
      <c r="O87" s="112">
        <f>M87-N87</f>
        <v>79.17</v>
      </c>
      <c r="P87" s="107" t="s">
        <v>136</v>
      </c>
    </row>
    <row r="88" spans="1:16" ht="15">
      <c r="A88" s="107">
        <v>2020</v>
      </c>
      <c r="B88" s="107">
        <v>81</v>
      </c>
      <c r="C88" s="298" t="s">
        <v>411</v>
      </c>
      <c r="D88" s="109" t="s">
        <v>412</v>
      </c>
      <c r="E88" s="109" t="s">
        <v>130</v>
      </c>
      <c r="F88" s="111" t="s">
        <v>413</v>
      </c>
      <c r="G88" s="111" t="s">
        <v>414</v>
      </c>
      <c r="H88" s="112">
        <v>171.29</v>
      </c>
      <c r="I88" s="112">
        <v>30.8</v>
      </c>
      <c r="J88" s="111" t="s">
        <v>268</v>
      </c>
      <c r="K88" s="305" t="s">
        <v>269</v>
      </c>
      <c r="L88" s="109" t="s">
        <v>415</v>
      </c>
      <c r="M88" s="112">
        <f>IF(P88="SI",0,H88)</f>
        <v>171.29</v>
      </c>
      <c r="N88" s="112">
        <f>IF(P88="SI",0,I88)</f>
        <v>30.8</v>
      </c>
      <c r="O88" s="112">
        <f>M88-N88</f>
        <v>140.48999999999998</v>
      </c>
      <c r="P88" s="107" t="s">
        <v>136</v>
      </c>
    </row>
    <row r="89" spans="1:16" ht="15">
      <c r="A89" s="107">
        <v>2020</v>
      </c>
      <c r="B89" s="107">
        <v>82</v>
      </c>
      <c r="C89" s="298" t="s">
        <v>416</v>
      </c>
      <c r="D89" s="109" t="s">
        <v>412</v>
      </c>
      <c r="E89" s="109" t="s">
        <v>130</v>
      </c>
      <c r="F89" s="111" t="s">
        <v>417</v>
      </c>
      <c r="G89" s="111" t="s">
        <v>414</v>
      </c>
      <c r="H89" s="112">
        <v>207.4</v>
      </c>
      <c r="I89" s="112">
        <v>37.4</v>
      </c>
      <c r="J89" s="111" t="s">
        <v>268</v>
      </c>
      <c r="K89" s="305" t="s">
        <v>269</v>
      </c>
      <c r="L89" s="109" t="s">
        <v>415</v>
      </c>
      <c r="M89" s="112">
        <f>IF(P89="SI",0,H89)</f>
        <v>207.4</v>
      </c>
      <c r="N89" s="112">
        <f>IF(P89="SI",0,I89)</f>
        <v>37.4</v>
      </c>
      <c r="O89" s="112">
        <f>M89-N89</f>
        <v>170</v>
      </c>
      <c r="P89" s="107" t="s">
        <v>136</v>
      </c>
    </row>
    <row r="90" spans="1:16" ht="15">
      <c r="A90" s="107">
        <v>2020</v>
      </c>
      <c r="B90" s="107">
        <v>83</v>
      </c>
      <c r="C90" s="298" t="s">
        <v>418</v>
      </c>
      <c r="D90" s="109" t="s">
        <v>419</v>
      </c>
      <c r="E90" s="109" t="s">
        <v>130</v>
      </c>
      <c r="F90" s="111" t="s">
        <v>420</v>
      </c>
      <c r="G90" s="111" t="s">
        <v>276</v>
      </c>
      <c r="H90" s="112">
        <v>59.98</v>
      </c>
      <c r="I90" s="112">
        <v>10.38</v>
      </c>
      <c r="J90" s="111" t="s">
        <v>268</v>
      </c>
      <c r="K90" s="305" t="s">
        <v>269</v>
      </c>
      <c r="L90" s="109" t="s">
        <v>390</v>
      </c>
      <c r="M90" s="112">
        <f>IF(P90="SI",0,H90)</f>
        <v>59.98</v>
      </c>
      <c r="N90" s="112">
        <f>IF(P90="SI",0,I90)</f>
        <v>10.38</v>
      </c>
      <c r="O90" s="112">
        <f>M90-N90</f>
        <v>49.599999999999994</v>
      </c>
      <c r="P90" s="107" t="s">
        <v>136</v>
      </c>
    </row>
    <row r="91" spans="1:16" ht="15">
      <c r="A91" s="107">
        <v>2020</v>
      </c>
      <c r="B91" s="107">
        <v>84</v>
      </c>
      <c r="C91" s="298" t="s">
        <v>421</v>
      </c>
      <c r="D91" s="109" t="s">
        <v>419</v>
      </c>
      <c r="E91" s="109" t="s">
        <v>130</v>
      </c>
      <c r="F91" s="111" t="s">
        <v>422</v>
      </c>
      <c r="G91" s="111" t="s">
        <v>276</v>
      </c>
      <c r="H91" s="112">
        <v>56.42</v>
      </c>
      <c r="I91" s="112">
        <v>4.22</v>
      </c>
      <c r="J91" s="111" t="s">
        <v>268</v>
      </c>
      <c r="K91" s="305" t="s">
        <v>269</v>
      </c>
      <c r="L91" s="109" t="s">
        <v>390</v>
      </c>
      <c r="M91" s="112">
        <f>IF(P91="SI",0,H91)</f>
        <v>56.42</v>
      </c>
      <c r="N91" s="112">
        <f>IF(P91="SI",0,I91)</f>
        <v>4.22</v>
      </c>
      <c r="O91" s="112">
        <f>M91-N91</f>
        <v>52.2</v>
      </c>
      <c r="P91" s="107" t="s">
        <v>136</v>
      </c>
    </row>
    <row r="92" spans="1:16" ht="15">
      <c r="A92" s="107">
        <v>2020</v>
      </c>
      <c r="B92" s="107">
        <v>85</v>
      </c>
      <c r="C92" s="298" t="s">
        <v>423</v>
      </c>
      <c r="D92" s="109" t="s">
        <v>424</v>
      </c>
      <c r="E92" s="109" t="s">
        <v>130</v>
      </c>
      <c r="F92" s="111" t="s">
        <v>425</v>
      </c>
      <c r="G92" s="111" t="s">
        <v>426</v>
      </c>
      <c r="H92" s="112">
        <v>1874.53</v>
      </c>
      <c r="I92" s="112">
        <v>338.03</v>
      </c>
      <c r="J92" s="111" t="s">
        <v>236</v>
      </c>
      <c r="K92" s="305" t="s">
        <v>237</v>
      </c>
      <c r="L92" s="109" t="s">
        <v>402</v>
      </c>
      <c r="M92" s="112">
        <f>IF(P92="SI",0,H92)</f>
        <v>1874.53</v>
      </c>
      <c r="N92" s="112">
        <f>IF(P92="SI",0,I92)</f>
        <v>338.03</v>
      </c>
      <c r="O92" s="112">
        <f>M92-N92</f>
        <v>1536.5</v>
      </c>
      <c r="P92" s="107" t="s">
        <v>136</v>
      </c>
    </row>
    <row r="93" spans="1:16" ht="15">
      <c r="A93" s="107">
        <v>2020</v>
      </c>
      <c r="B93" s="107">
        <v>86</v>
      </c>
      <c r="C93" s="298" t="s">
        <v>427</v>
      </c>
      <c r="D93" s="109" t="s">
        <v>419</v>
      </c>
      <c r="E93" s="109" t="s">
        <v>130</v>
      </c>
      <c r="F93" s="111" t="s">
        <v>428</v>
      </c>
      <c r="G93" s="111" t="s">
        <v>429</v>
      </c>
      <c r="H93" s="112">
        <v>714.9</v>
      </c>
      <c r="I93" s="112">
        <v>128.92</v>
      </c>
      <c r="J93" s="111" t="s">
        <v>230</v>
      </c>
      <c r="K93" s="305" t="s">
        <v>231</v>
      </c>
      <c r="L93" s="109" t="s">
        <v>430</v>
      </c>
      <c r="M93" s="112">
        <f>IF(P93="SI",0,H93)</f>
        <v>714.9</v>
      </c>
      <c r="N93" s="112">
        <f>IF(P93="SI",0,I93)</f>
        <v>128.92</v>
      </c>
      <c r="O93" s="112">
        <f>M93-N93</f>
        <v>585.98</v>
      </c>
      <c r="P93" s="107" t="s">
        <v>136</v>
      </c>
    </row>
    <row r="94" spans="1:16" ht="15">
      <c r="A94" s="107">
        <v>2020</v>
      </c>
      <c r="B94" s="107">
        <v>87</v>
      </c>
      <c r="C94" s="298" t="s">
        <v>431</v>
      </c>
      <c r="D94" s="109" t="s">
        <v>325</v>
      </c>
      <c r="E94" s="109" t="s">
        <v>130</v>
      </c>
      <c r="F94" s="111" t="s">
        <v>432</v>
      </c>
      <c r="G94" s="111" t="s">
        <v>433</v>
      </c>
      <c r="H94" s="112">
        <v>4.95</v>
      </c>
      <c r="I94" s="112">
        <v>0</v>
      </c>
      <c r="J94" s="111" t="s">
        <v>196</v>
      </c>
      <c r="K94" s="305" t="s">
        <v>197</v>
      </c>
      <c r="L94" s="109" t="s">
        <v>327</v>
      </c>
      <c r="M94" s="112">
        <f>IF(P94="SI",0,H94)</f>
        <v>4.95</v>
      </c>
      <c r="N94" s="112">
        <f>IF(P94="SI",0,I94)</f>
        <v>0</v>
      </c>
      <c r="O94" s="112">
        <f>M94-N94</f>
        <v>4.95</v>
      </c>
      <c r="P94" s="107" t="s">
        <v>136</v>
      </c>
    </row>
    <row r="95" spans="1:16" ht="15">
      <c r="A95" s="107">
        <v>2020</v>
      </c>
      <c r="B95" s="107">
        <v>88</v>
      </c>
      <c r="C95" s="298" t="s">
        <v>434</v>
      </c>
      <c r="D95" s="109" t="s">
        <v>435</v>
      </c>
      <c r="E95" s="109" t="s">
        <v>130</v>
      </c>
      <c r="F95" s="111" t="s">
        <v>436</v>
      </c>
      <c r="G95" s="111" t="s">
        <v>437</v>
      </c>
      <c r="H95" s="112">
        <v>392.75</v>
      </c>
      <c r="I95" s="112">
        <v>70.82</v>
      </c>
      <c r="J95" s="111" t="s">
        <v>438</v>
      </c>
      <c r="K95" s="305" t="s">
        <v>439</v>
      </c>
      <c r="L95" s="109" t="s">
        <v>435</v>
      </c>
      <c r="M95" s="112">
        <f>IF(P95="SI",0,H95)</f>
        <v>392.75</v>
      </c>
      <c r="N95" s="112">
        <f>IF(P95="SI",0,I95)</f>
        <v>70.82</v>
      </c>
      <c r="O95" s="112">
        <f>M95-N95</f>
        <v>321.93</v>
      </c>
      <c r="P95" s="107" t="s">
        <v>136</v>
      </c>
    </row>
    <row r="96" spans="1:16" ht="15">
      <c r="A96" s="107">
        <v>2020</v>
      </c>
      <c r="B96" s="107">
        <v>90</v>
      </c>
      <c r="C96" s="298" t="s">
        <v>440</v>
      </c>
      <c r="D96" s="109" t="s">
        <v>419</v>
      </c>
      <c r="E96" s="109" t="s">
        <v>130</v>
      </c>
      <c r="F96" s="111" t="s">
        <v>441</v>
      </c>
      <c r="G96" s="111" t="s">
        <v>442</v>
      </c>
      <c r="H96" s="112">
        <v>884.5</v>
      </c>
      <c r="I96" s="112">
        <v>159.5</v>
      </c>
      <c r="J96" s="111" t="s">
        <v>443</v>
      </c>
      <c r="K96" s="305" t="s">
        <v>444</v>
      </c>
      <c r="L96" s="109" t="s">
        <v>419</v>
      </c>
      <c r="M96" s="112">
        <f>IF(P96="SI",0,H96)</f>
        <v>884.5</v>
      </c>
      <c r="N96" s="112">
        <f>IF(P96="SI",0,I96)</f>
        <v>159.5</v>
      </c>
      <c r="O96" s="112">
        <f>M96-N96</f>
        <v>725</v>
      </c>
      <c r="P96" s="107" t="s">
        <v>136</v>
      </c>
    </row>
    <row r="97" spans="1:16" ht="15">
      <c r="A97" s="107">
        <v>2020</v>
      </c>
      <c r="B97" s="107">
        <v>91</v>
      </c>
      <c r="C97" s="298" t="s">
        <v>445</v>
      </c>
      <c r="D97" s="109" t="s">
        <v>344</v>
      </c>
      <c r="E97" s="109" t="s">
        <v>130</v>
      </c>
      <c r="F97" s="111" t="s">
        <v>446</v>
      </c>
      <c r="G97" s="111" t="s">
        <v>447</v>
      </c>
      <c r="H97" s="112">
        <v>634.4</v>
      </c>
      <c r="I97" s="112">
        <v>114.4</v>
      </c>
      <c r="J97" s="111" t="s">
        <v>448</v>
      </c>
      <c r="K97" s="305" t="s">
        <v>449</v>
      </c>
      <c r="L97" s="109" t="s">
        <v>344</v>
      </c>
      <c r="M97" s="112">
        <f>IF(P97="SI",0,H97)</f>
        <v>634.4</v>
      </c>
      <c r="N97" s="112">
        <f>IF(P97="SI",0,I97)</f>
        <v>114.4</v>
      </c>
      <c r="O97" s="112">
        <f>M97-N97</f>
        <v>520</v>
      </c>
      <c r="P97" s="107" t="s">
        <v>136</v>
      </c>
    </row>
    <row r="98" spans="1:16" ht="15">
      <c r="A98" s="107">
        <v>2020</v>
      </c>
      <c r="B98" s="107">
        <v>92</v>
      </c>
      <c r="C98" s="298" t="s">
        <v>450</v>
      </c>
      <c r="D98" s="109" t="s">
        <v>451</v>
      </c>
      <c r="E98" s="109" t="s">
        <v>130</v>
      </c>
      <c r="F98" s="111" t="s">
        <v>452</v>
      </c>
      <c r="G98" s="111" t="s">
        <v>453</v>
      </c>
      <c r="H98" s="112">
        <v>1000.4</v>
      </c>
      <c r="I98" s="112">
        <v>180.4</v>
      </c>
      <c r="J98" s="111" t="s">
        <v>454</v>
      </c>
      <c r="K98" s="305" t="s">
        <v>455</v>
      </c>
      <c r="L98" s="109" t="s">
        <v>451</v>
      </c>
      <c r="M98" s="112">
        <f>IF(P98="SI",0,H98)</f>
        <v>1000.4</v>
      </c>
      <c r="N98" s="112">
        <f>IF(P98="SI",0,I98)</f>
        <v>180.4</v>
      </c>
      <c r="O98" s="112">
        <f>M98-N98</f>
        <v>820</v>
      </c>
      <c r="P98" s="107" t="s">
        <v>136</v>
      </c>
    </row>
    <row r="99" spans="1:16" ht="15">
      <c r="A99" s="107">
        <v>2020</v>
      </c>
      <c r="B99" s="107">
        <v>93</v>
      </c>
      <c r="C99" s="298" t="s">
        <v>456</v>
      </c>
      <c r="D99" s="109" t="s">
        <v>457</v>
      </c>
      <c r="E99" s="109" t="s">
        <v>130</v>
      </c>
      <c r="F99" s="111" t="s">
        <v>458</v>
      </c>
      <c r="G99" s="111" t="s">
        <v>459</v>
      </c>
      <c r="H99" s="112">
        <v>1497.98</v>
      </c>
      <c r="I99" s="112">
        <v>136.18</v>
      </c>
      <c r="J99" s="111" t="s">
        <v>460</v>
      </c>
      <c r="K99" s="305" t="s">
        <v>461</v>
      </c>
      <c r="L99" s="109" t="s">
        <v>457</v>
      </c>
      <c r="M99" s="112">
        <f>IF(P99="SI",0,H99)</f>
        <v>1497.98</v>
      </c>
      <c r="N99" s="112">
        <f>IF(P99="SI",0,I99)</f>
        <v>136.18</v>
      </c>
      <c r="O99" s="112">
        <f>M99-N99</f>
        <v>1361.8</v>
      </c>
      <c r="P99" s="107" t="s">
        <v>136</v>
      </c>
    </row>
    <row r="100" spans="1:16" ht="15">
      <c r="A100" s="107">
        <v>2020</v>
      </c>
      <c r="B100" s="107">
        <v>94</v>
      </c>
      <c r="C100" s="298" t="s">
        <v>462</v>
      </c>
      <c r="D100" s="109" t="s">
        <v>463</v>
      </c>
      <c r="E100" s="109" t="s">
        <v>130</v>
      </c>
      <c r="F100" s="111" t="s">
        <v>464</v>
      </c>
      <c r="G100" s="111" t="s">
        <v>459</v>
      </c>
      <c r="H100" s="112">
        <v>990</v>
      </c>
      <c r="I100" s="112">
        <v>90</v>
      </c>
      <c r="J100" s="111" t="s">
        <v>465</v>
      </c>
      <c r="K100" s="305" t="s">
        <v>466</v>
      </c>
      <c r="L100" s="109" t="s">
        <v>463</v>
      </c>
      <c r="M100" s="112">
        <f>IF(P100="SI",0,H100)</f>
        <v>990</v>
      </c>
      <c r="N100" s="112">
        <f>IF(P100="SI",0,I100)</f>
        <v>90</v>
      </c>
      <c r="O100" s="112">
        <f>M100-N100</f>
        <v>900</v>
      </c>
      <c r="P100" s="107" t="s">
        <v>136</v>
      </c>
    </row>
    <row r="101" spans="1:16" ht="15">
      <c r="A101" s="107">
        <v>2020</v>
      </c>
      <c r="B101" s="107">
        <v>95</v>
      </c>
      <c r="C101" s="298" t="s">
        <v>467</v>
      </c>
      <c r="D101" s="109" t="s">
        <v>468</v>
      </c>
      <c r="E101" s="109" t="s">
        <v>130</v>
      </c>
      <c r="F101" s="111" t="s">
        <v>469</v>
      </c>
      <c r="G101" s="111" t="s">
        <v>470</v>
      </c>
      <c r="H101" s="112">
        <v>119</v>
      </c>
      <c r="I101" s="112">
        <v>0</v>
      </c>
      <c r="J101" s="111" t="s">
        <v>471</v>
      </c>
      <c r="K101" s="305" t="s">
        <v>472</v>
      </c>
      <c r="L101" s="109" t="s">
        <v>473</v>
      </c>
      <c r="M101" s="112">
        <f>IF(P101="SI",0,H101)</f>
        <v>119</v>
      </c>
      <c r="N101" s="112">
        <f>IF(P101="SI",0,I101)</f>
        <v>0</v>
      </c>
      <c r="O101" s="112">
        <f>M101-N101</f>
        <v>119</v>
      </c>
      <c r="P101" s="107" t="s">
        <v>136</v>
      </c>
    </row>
    <row r="102" spans="1:16" ht="15">
      <c r="A102" s="107">
        <v>2020</v>
      </c>
      <c r="B102" s="107">
        <v>96</v>
      </c>
      <c r="C102" s="298" t="s">
        <v>474</v>
      </c>
      <c r="D102" s="109" t="s">
        <v>475</v>
      </c>
      <c r="E102" s="109" t="s">
        <v>130</v>
      </c>
      <c r="F102" s="111" t="s">
        <v>476</v>
      </c>
      <c r="G102" s="111" t="s">
        <v>477</v>
      </c>
      <c r="H102" s="112">
        <v>5380.2</v>
      </c>
      <c r="I102" s="112">
        <v>970.2</v>
      </c>
      <c r="J102" s="111" t="s">
        <v>478</v>
      </c>
      <c r="K102" s="305" t="s">
        <v>479</v>
      </c>
      <c r="L102" s="109" t="s">
        <v>480</v>
      </c>
      <c r="M102" s="112">
        <f>IF(P102="SI",0,H102)</f>
        <v>5380.2</v>
      </c>
      <c r="N102" s="112">
        <f>IF(P102="SI",0,I102)</f>
        <v>970.2</v>
      </c>
      <c r="O102" s="112">
        <f>M102-N102</f>
        <v>4410</v>
      </c>
      <c r="P102" s="107" t="s">
        <v>136</v>
      </c>
    </row>
    <row r="103" spans="1:16" ht="15">
      <c r="A103" s="107">
        <v>2020</v>
      </c>
      <c r="B103" s="107">
        <v>97</v>
      </c>
      <c r="C103" s="298" t="s">
        <v>481</v>
      </c>
      <c r="D103" s="109" t="s">
        <v>482</v>
      </c>
      <c r="E103" s="109" t="s">
        <v>130</v>
      </c>
      <c r="F103" s="111"/>
      <c r="G103" s="111" t="s">
        <v>483</v>
      </c>
      <c r="H103" s="112">
        <v>1103.37</v>
      </c>
      <c r="I103" s="112">
        <v>198.97</v>
      </c>
      <c r="J103" s="111" t="s">
        <v>257</v>
      </c>
      <c r="K103" s="305" t="s">
        <v>258</v>
      </c>
      <c r="L103" s="109" t="s">
        <v>484</v>
      </c>
      <c r="M103" s="112">
        <f>IF(P103="SI",0,H103)</f>
        <v>1103.37</v>
      </c>
      <c r="N103" s="112">
        <f>IF(P103="SI",0,I103)</f>
        <v>198.97</v>
      </c>
      <c r="O103" s="112">
        <f>M103-N103</f>
        <v>904.3999999999999</v>
      </c>
      <c r="P103" s="107" t="s">
        <v>136</v>
      </c>
    </row>
    <row r="104" spans="1:16" ht="15">
      <c r="A104" s="107">
        <v>2020</v>
      </c>
      <c r="B104" s="107">
        <v>98</v>
      </c>
      <c r="C104" s="298" t="s">
        <v>485</v>
      </c>
      <c r="D104" s="109" t="s">
        <v>484</v>
      </c>
      <c r="E104" s="109" t="s">
        <v>130</v>
      </c>
      <c r="F104" s="111" t="s">
        <v>486</v>
      </c>
      <c r="G104" s="111" t="s">
        <v>487</v>
      </c>
      <c r="H104" s="112">
        <v>1110.2</v>
      </c>
      <c r="I104" s="112">
        <v>200.2</v>
      </c>
      <c r="J104" s="111" t="s">
        <v>443</v>
      </c>
      <c r="K104" s="305" t="s">
        <v>444</v>
      </c>
      <c r="L104" s="109" t="s">
        <v>488</v>
      </c>
      <c r="M104" s="112">
        <f>IF(P104="SI",0,H104)</f>
        <v>1110.2</v>
      </c>
      <c r="N104" s="112">
        <f>IF(P104="SI",0,I104)</f>
        <v>200.2</v>
      </c>
      <c r="O104" s="112">
        <f>M104-N104</f>
        <v>910</v>
      </c>
      <c r="P104" s="107" t="s">
        <v>136</v>
      </c>
    </row>
    <row r="105" spans="1:16" ht="15">
      <c r="A105" s="107">
        <v>2020</v>
      </c>
      <c r="B105" s="107">
        <v>99</v>
      </c>
      <c r="C105" s="298" t="s">
        <v>489</v>
      </c>
      <c r="D105" s="109" t="s">
        <v>490</v>
      </c>
      <c r="E105" s="109" t="s">
        <v>130</v>
      </c>
      <c r="F105" s="111" t="s">
        <v>491</v>
      </c>
      <c r="G105" s="111" t="s">
        <v>172</v>
      </c>
      <c r="H105" s="112">
        <v>146.9</v>
      </c>
      <c r="I105" s="112">
        <v>26.49</v>
      </c>
      <c r="J105" s="111" t="s">
        <v>173</v>
      </c>
      <c r="K105" s="305" t="s">
        <v>174</v>
      </c>
      <c r="L105" s="109" t="s">
        <v>492</v>
      </c>
      <c r="M105" s="112">
        <f>IF(P105="SI",0,H105)</f>
        <v>146.9</v>
      </c>
      <c r="N105" s="112">
        <f>IF(P105="SI",0,I105)</f>
        <v>26.49</v>
      </c>
      <c r="O105" s="112">
        <f>M105-N105</f>
        <v>120.41000000000001</v>
      </c>
      <c r="P105" s="107" t="s">
        <v>136</v>
      </c>
    </row>
    <row r="106" spans="1:16" ht="15">
      <c r="A106" s="107">
        <v>2020</v>
      </c>
      <c r="B106" s="107">
        <v>100</v>
      </c>
      <c r="C106" s="298" t="s">
        <v>493</v>
      </c>
      <c r="D106" s="109" t="s">
        <v>494</v>
      </c>
      <c r="E106" s="109" t="s">
        <v>130</v>
      </c>
      <c r="F106" s="111" t="s">
        <v>495</v>
      </c>
      <c r="G106" s="111" t="s">
        <v>172</v>
      </c>
      <c r="H106" s="112">
        <v>218.76</v>
      </c>
      <c r="I106" s="112">
        <v>39.45</v>
      </c>
      <c r="J106" s="111" t="s">
        <v>173</v>
      </c>
      <c r="K106" s="305" t="s">
        <v>174</v>
      </c>
      <c r="L106" s="109" t="s">
        <v>496</v>
      </c>
      <c r="M106" s="112">
        <f>IF(P106="SI",0,H106)</f>
        <v>218.76</v>
      </c>
      <c r="N106" s="112">
        <f>IF(P106="SI",0,I106)</f>
        <v>39.45</v>
      </c>
      <c r="O106" s="112">
        <f>M106-N106</f>
        <v>179.31</v>
      </c>
      <c r="P106" s="107" t="s">
        <v>136</v>
      </c>
    </row>
    <row r="107" spans="1:16" ht="15">
      <c r="A107" s="107">
        <v>2020</v>
      </c>
      <c r="B107" s="107">
        <v>101</v>
      </c>
      <c r="C107" s="298" t="s">
        <v>497</v>
      </c>
      <c r="D107" s="109" t="s">
        <v>498</v>
      </c>
      <c r="E107" s="109" t="s">
        <v>130</v>
      </c>
      <c r="F107" s="111" t="s">
        <v>499</v>
      </c>
      <c r="G107" s="111" t="s">
        <v>500</v>
      </c>
      <c r="H107" s="112">
        <v>226.92</v>
      </c>
      <c r="I107" s="112">
        <v>40.92</v>
      </c>
      <c r="J107" s="111" t="s">
        <v>501</v>
      </c>
      <c r="K107" s="305" t="s">
        <v>502</v>
      </c>
      <c r="L107" s="109" t="s">
        <v>498</v>
      </c>
      <c r="M107" s="112">
        <f>IF(P107="SI",0,H107)</f>
        <v>226.92</v>
      </c>
      <c r="N107" s="112">
        <f>IF(P107="SI",0,I107)</f>
        <v>40.92</v>
      </c>
      <c r="O107" s="112">
        <f>M107-N107</f>
        <v>186</v>
      </c>
      <c r="P107" s="107" t="s">
        <v>136</v>
      </c>
    </row>
    <row r="108" spans="1:16" ht="15">
      <c r="A108" s="107">
        <v>2020</v>
      </c>
      <c r="B108" s="107">
        <v>102</v>
      </c>
      <c r="C108" s="298" t="s">
        <v>503</v>
      </c>
      <c r="D108" s="109" t="s">
        <v>504</v>
      </c>
      <c r="E108" s="109" t="s">
        <v>130</v>
      </c>
      <c r="F108" s="111" t="s">
        <v>505</v>
      </c>
      <c r="G108" s="111" t="s">
        <v>500</v>
      </c>
      <c r="H108" s="112">
        <v>226.92</v>
      </c>
      <c r="I108" s="112">
        <v>40.92</v>
      </c>
      <c r="J108" s="111" t="s">
        <v>501</v>
      </c>
      <c r="K108" s="305" t="s">
        <v>502</v>
      </c>
      <c r="L108" s="109" t="s">
        <v>506</v>
      </c>
      <c r="M108" s="112">
        <f>IF(P108="SI",0,H108)</f>
        <v>226.92</v>
      </c>
      <c r="N108" s="112">
        <f>IF(P108="SI",0,I108)</f>
        <v>40.92</v>
      </c>
      <c r="O108" s="112">
        <f>M108-N108</f>
        <v>186</v>
      </c>
      <c r="P108" s="107" t="s">
        <v>136</v>
      </c>
    </row>
    <row r="109" spans="1:16" ht="15">
      <c r="A109" s="107">
        <v>2020</v>
      </c>
      <c r="B109" s="107">
        <v>103</v>
      </c>
      <c r="C109" s="298" t="s">
        <v>507</v>
      </c>
      <c r="D109" s="109" t="s">
        <v>457</v>
      </c>
      <c r="E109" s="109" t="s">
        <v>130</v>
      </c>
      <c r="F109" s="111" t="s">
        <v>508</v>
      </c>
      <c r="G109" s="111" t="s">
        <v>509</v>
      </c>
      <c r="H109" s="112">
        <v>19999.9</v>
      </c>
      <c r="I109" s="112">
        <v>1818.17</v>
      </c>
      <c r="J109" s="111" t="s">
        <v>510</v>
      </c>
      <c r="K109" s="305" t="s">
        <v>511</v>
      </c>
      <c r="L109" s="109" t="s">
        <v>457</v>
      </c>
      <c r="M109" s="112">
        <f>IF(P109="SI",0,H109)</f>
        <v>19999.9</v>
      </c>
      <c r="N109" s="112">
        <f>IF(P109="SI",0,I109)</f>
        <v>1818.17</v>
      </c>
      <c r="O109" s="112">
        <f>M109-N109</f>
        <v>18181.730000000003</v>
      </c>
      <c r="P109" s="107" t="s">
        <v>136</v>
      </c>
    </row>
    <row r="110" spans="1:16" ht="15">
      <c r="A110" s="107">
        <v>2020</v>
      </c>
      <c r="B110" s="107">
        <v>104</v>
      </c>
      <c r="C110" s="298" t="s">
        <v>512</v>
      </c>
      <c r="D110" s="109" t="s">
        <v>513</v>
      </c>
      <c r="E110" s="109" t="s">
        <v>130</v>
      </c>
      <c r="F110" s="111" t="s">
        <v>514</v>
      </c>
      <c r="G110" s="111" t="s">
        <v>515</v>
      </c>
      <c r="H110" s="112">
        <v>4636</v>
      </c>
      <c r="I110" s="112">
        <v>836</v>
      </c>
      <c r="J110" s="111" t="s">
        <v>516</v>
      </c>
      <c r="K110" s="305" t="s">
        <v>517</v>
      </c>
      <c r="L110" s="109" t="s">
        <v>513</v>
      </c>
      <c r="M110" s="112">
        <f>IF(P110="SI",0,H110)</f>
        <v>4636</v>
      </c>
      <c r="N110" s="112">
        <f>IF(P110="SI",0,I110)</f>
        <v>836</v>
      </c>
      <c r="O110" s="112">
        <f>M110-N110</f>
        <v>3800</v>
      </c>
      <c r="P110" s="107" t="s">
        <v>136</v>
      </c>
    </row>
    <row r="111" spans="1:16" ht="15">
      <c r="A111" s="107">
        <v>2020</v>
      </c>
      <c r="B111" s="107">
        <v>105</v>
      </c>
      <c r="C111" s="298" t="s">
        <v>518</v>
      </c>
      <c r="D111" s="109" t="s">
        <v>519</v>
      </c>
      <c r="E111" s="109" t="s">
        <v>130</v>
      </c>
      <c r="F111" s="111" t="s">
        <v>520</v>
      </c>
      <c r="G111" s="111" t="s">
        <v>521</v>
      </c>
      <c r="H111" s="112">
        <v>268.4</v>
      </c>
      <c r="I111" s="112">
        <v>48.4</v>
      </c>
      <c r="J111" s="111" t="s">
        <v>522</v>
      </c>
      <c r="K111" s="305" t="s">
        <v>523</v>
      </c>
      <c r="L111" s="109" t="s">
        <v>519</v>
      </c>
      <c r="M111" s="112">
        <f>IF(P111="SI",0,H111)</f>
        <v>268.4</v>
      </c>
      <c r="N111" s="112">
        <f>IF(P111="SI",0,I111)</f>
        <v>48.4</v>
      </c>
      <c r="O111" s="112">
        <f>M111-N111</f>
        <v>219.99999999999997</v>
      </c>
      <c r="P111" s="107" t="s">
        <v>136</v>
      </c>
    </row>
    <row r="112" spans="1:16" ht="15">
      <c r="A112" s="107">
        <v>2020</v>
      </c>
      <c r="B112" s="107">
        <v>106</v>
      </c>
      <c r="C112" s="298" t="s">
        <v>524</v>
      </c>
      <c r="D112" s="109" t="s">
        <v>494</v>
      </c>
      <c r="E112" s="109" t="s">
        <v>130</v>
      </c>
      <c r="F112" s="111" t="s">
        <v>525</v>
      </c>
      <c r="G112" s="111" t="s">
        <v>429</v>
      </c>
      <c r="H112" s="112">
        <v>580.7</v>
      </c>
      <c r="I112" s="112">
        <v>104.72</v>
      </c>
      <c r="J112" s="111" t="s">
        <v>230</v>
      </c>
      <c r="K112" s="305" t="s">
        <v>231</v>
      </c>
      <c r="L112" s="109" t="s">
        <v>526</v>
      </c>
      <c r="M112" s="112">
        <f>IF(P112="SI",0,H112)</f>
        <v>580.7</v>
      </c>
      <c r="N112" s="112">
        <f>IF(P112="SI",0,I112)</f>
        <v>104.72</v>
      </c>
      <c r="O112" s="112">
        <f>M112-N112</f>
        <v>475.98</v>
      </c>
      <c r="P112" s="107" t="s">
        <v>136</v>
      </c>
    </row>
    <row r="113" spans="1:16" ht="15">
      <c r="A113" s="107">
        <v>2020</v>
      </c>
      <c r="B113" s="107">
        <v>107</v>
      </c>
      <c r="C113" s="298" t="s">
        <v>527</v>
      </c>
      <c r="D113" s="109" t="s">
        <v>528</v>
      </c>
      <c r="E113" s="109" t="s">
        <v>130</v>
      </c>
      <c r="F113" s="111" t="s">
        <v>529</v>
      </c>
      <c r="G113" s="111" t="s">
        <v>530</v>
      </c>
      <c r="H113" s="112">
        <v>617.32</v>
      </c>
      <c r="I113" s="112">
        <v>111.32</v>
      </c>
      <c r="J113" s="111" t="s">
        <v>454</v>
      </c>
      <c r="K113" s="305" t="s">
        <v>455</v>
      </c>
      <c r="L113" s="109" t="s">
        <v>528</v>
      </c>
      <c r="M113" s="112">
        <f>IF(P113="SI",0,H113)</f>
        <v>617.32</v>
      </c>
      <c r="N113" s="112">
        <f>IF(P113="SI",0,I113)</f>
        <v>111.32</v>
      </c>
      <c r="O113" s="112">
        <f>M113-N113</f>
        <v>506.00000000000006</v>
      </c>
      <c r="P113" s="107" t="s">
        <v>136</v>
      </c>
    </row>
    <row r="114" spans="1:16" ht="15">
      <c r="A114" s="107">
        <v>2020</v>
      </c>
      <c r="B114" s="107">
        <v>108</v>
      </c>
      <c r="C114" s="298" t="s">
        <v>531</v>
      </c>
      <c r="D114" s="109" t="s">
        <v>532</v>
      </c>
      <c r="E114" s="109" t="s">
        <v>130</v>
      </c>
      <c r="F114" s="111" t="s">
        <v>533</v>
      </c>
      <c r="G114" s="111" t="s">
        <v>534</v>
      </c>
      <c r="H114" s="112">
        <v>483.12</v>
      </c>
      <c r="I114" s="112">
        <v>87.12</v>
      </c>
      <c r="J114" s="111" t="s">
        <v>291</v>
      </c>
      <c r="K114" s="305" t="s">
        <v>292</v>
      </c>
      <c r="L114" s="109" t="s">
        <v>532</v>
      </c>
      <c r="M114" s="112">
        <f>IF(P114="SI",0,H114)</f>
        <v>483.12</v>
      </c>
      <c r="N114" s="112">
        <f>IF(P114="SI",0,I114)</f>
        <v>87.12</v>
      </c>
      <c r="O114" s="112">
        <f>M114-N114</f>
        <v>396</v>
      </c>
      <c r="P114" s="107" t="s">
        <v>136</v>
      </c>
    </row>
    <row r="115" spans="1:16" ht="15">
      <c r="A115" s="107">
        <v>2020</v>
      </c>
      <c r="B115" s="107">
        <v>109</v>
      </c>
      <c r="C115" s="298" t="s">
        <v>535</v>
      </c>
      <c r="D115" s="109" t="s">
        <v>536</v>
      </c>
      <c r="E115" s="109" t="s">
        <v>130</v>
      </c>
      <c r="F115" s="111" t="s">
        <v>537</v>
      </c>
      <c r="G115" s="111" t="s">
        <v>538</v>
      </c>
      <c r="H115" s="112">
        <v>3294</v>
      </c>
      <c r="I115" s="112">
        <v>594</v>
      </c>
      <c r="J115" s="111" t="s">
        <v>539</v>
      </c>
      <c r="K115" s="305" t="s">
        <v>540</v>
      </c>
      <c r="L115" s="109" t="s">
        <v>541</v>
      </c>
      <c r="M115" s="112">
        <f>IF(P115="SI",0,H115)</f>
        <v>3294</v>
      </c>
      <c r="N115" s="112">
        <f>IF(P115="SI",0,I115)</f>
        <v>594</v>
      </c>
      <c r="O115" s="112">
        <f>M115-N115</f>
        <v>2700</v>
      </c>
      <c r="P115" s="107" t="s">
        <v>136</v>
      </c>
    </row>
    <row r="116" spans="1:16" ht="15">
      <c r="A116" s="107">
        <v>2020</v>
      </c>
      <c r="B116" s="107">
        <v>110</v>
      </c>
      <c r="C116" s="298" t="s">
        <v>542</v>
      </c>
      <c r="D116" s="109" t="s">
        <v>543</v>
      </c>
      <c r="E116" s="109" t="s">
        <v>130</v>
      </c>
      <c r="F116" s="111" t="s">
        <v>544</v>
      </c>
      <c r="G116" s="111" t="s">
        <v>545</v>
      </c>
      <c r="H116" s="112">
        <v>21327.63</v>
      </c>
      <c r="I116" s="112">
        <v>1938.88</v>
      </c>
      <c r="J116" s="111" t="s">
        <v>546</v>
      </c>
      <c r="K116" s="305" t="s">
        <v>547</v>
      </c>
      <c r="L116" s="109" t="s">
        <v>548</v>
      </c>
      <c r="M116" s="112">
        <f>IF(P116="SI",0,H116)</f>
        <v>21327.63</v>
      </c>
      <c r="N116" s="112">
        <f>IF(P116="SI",0,I116)</f>
        <v>1938.88</v>
      </c>
      <c r="O116" s="112">
        <f>M116-N116</f>
        <v>19388.75</v>
      </c>
      <c r="P116" s="107" t="s">
        <v>136</v>
      </c>
    </row>
    <row r="117" spans="1:16" ht="15">
      <c r="A117" s="107">
        <v>2020</v>
      </c>
      <c r="B117" s="107">
        <v>111</v>
      </c>
      <c r="C117" s="298" t="s">
        <v>280</v>
      </c>
      <c r="D117" s="109" t="s">
        <v>543</v>
      </c>
      <c r="E117" s="109" t="s">
        <v>130</v>
      </c>
      <c r="F117" s="111" t="s">
        <v>549</v>
      </c>
      <c r="G117" s="111" t="s">
        <v>550</v>
      </c>
      <c r="H117" s="112">
        <v>1650</v>
      </c>
      <c r="I117" s="112">
        <v>297.54</v>
      </c>
      <c r="J117" s="111" t="s">
        <v>546</v>
      </c>
      <c r="K117" s="305" t="s">
        <v>547</v>
      </c>
      <c r="L117" s="109" t="s">
        <v>548</v>
      </c>
      <c r="M117" s="112">
        <f>IF(P117="SI",0,H117)</f>
        <v>1650</v>
      </c>
      <c r="N117" s="112">
        <f>IF(P117="SI",0,I117)</f>
        <v>297.54</v>
      </c>
      <c r="O117" s="112">
        <f>M117-N117</f>
        <v>1352.46</v>
      </c>
      <c r="P117" s="107" t="s">
        <v>136</v>
      </c>
    </row>
    <row r="118" spans="1:16" ht="15">
      <c r="A118" s="107">
        <v>2020</v>
      </c>
      <c r="B118" s="107">
        <v>112</v>
      </c>
      <c r="C118" s="298" t="s">
        <v>551</v>
      </c>
      <c r="D118" s="109" t="s">
        <v>543</v>
      </c>
      <c r="E118" s="109" t="s">
        <v>130</v>
      </c>
      <c r="F118" s="111" t="s">
        <v>552</v>
      </c>
      <c r="G118" s="111" t="s">
        <v>553</v>
      </c>
      <c r="H118" s="112">
        <v>8008</v>
      </c>
      <c r="I118" s="112">
        <v>728</v>
      </c>
      <c r="J118" s="111" t="s">
        <v>546</v>
      </c>
      <c r="K118" s="305" t="s">
        <v>547</v>
      </c>
      <c r="L118" s="109" t="s">
        <v>548</v>
      </c>
      <c r="M118" s="112">
        <f>IF(P118="SI",0,H118)</f>
        <v>8008</v>
      </c>
      <c r="N118" s="112">
        <f>IF(P118="SI",0,I118)</f>
        <v>728</v>
      </c>
      <c r="O118" s="112">
        <f>M118-N118</f>
        <v>7280</v>
      </c>
      <c r="P118" s="107" t="s">
        <v>136</v>
      </c>
    </row>
    <row r="119" spans="1:16" ht="15">
      <c r="A119" s="107">
        <v>2020</v>
      </c>
      <c r="B119" s="107">
        <v>113</v>
      </c>
      <c r="C119" s="298" t="s">
        <v>554</v>
      </c>
      <c r="D119" s="109" t="s">
        <v>494</v>
      </c>
      <c r="E119" s="109" t="s">
        <v>130</v>
      </c>
      <c r="F119" s="111" t="s">
        <v>555</v>
      </c>
      <c r="G119" s="111" t="s">
        <v>556</v>
      </c>
      <c r="H119" s="112">
        <v>5056.19</v>
      </c>
      <c r="I119" s="112">
        <v>459.65</v>
      </c>
      <c r="J119" s="111" t="s">
        <v>120</v>
      </c>
      <c r="K119" s="305" t="s">
        <v>121</v>
      </c>
      <c r="L119" s="109" t="s">
        <v>557</v>
      </c>
      <c r="M119" s="112">
        <f>IF(P119="SI",0,H119)</f>
        <v>5056.19</v>
      </c>
      <c r="N119" s="112">
        <f>IF(P119="SI",0,I119)</f>
        <v>459.65</v>
      </c>
      <c r="O119" s="112">
        <f>M119-N119</f>
        <v>4596.54</v>
      </c>
      <c r="P119" s="107" t="s">
        <v>136</v>
      </c>
    </row>
    <row r="120" spans="1:16" ht="15">
      <c r="A120" s="107">
        <v>2020</v>
      </c>
      <c r="B120" s="107">
        <v>114</v>
      </c>
      <c r="C120" s="298" t="s">
        <v>558</v>
      </c>
      <c r="D120" s="109" t="s">
        <v>548</v>
      </c>
      <c r="E120" s="109" t="s">
        <v>130</v>
      </c>
      <c r="F120" s="111" t="s">
        <v>559</v>
      </c>
      <c r="G120" s="111" t="s">
        <v>283</v>
      </c>
      <c r="H120" s="112">
        <v>7737.7</v>
      </c>
      <c r="I120" s="112">
        <v>1395.32</v>
      </c>
      <c r="J120" s="111" t="s">
        <v>284</v>
      </c>
      <c r="K120" s="305" t="s">
        <v>285</v>
      </c>
      <c r="L120" s="109" t="s">
        <v>548</v>
      </c>
      <c r="M120" s="112">
        <f>IF(P120="SI",0,H120)</f>
        <v>7737.7</v>
      </c>
      <c r="N120" s="112">
        <f>IF(P120="SI",0,I120)</f>
        <v>1395.32</v>
      </c>
      <c r="O120" s="112">
        <f>M120-N120</f>
        <v>6342.38</v>
      </c>
      <c r="P120" s="107" t="s">
        <v>136</v>
      </c>
    </row>
    <row r="121" spans="1:16" ht="15">
      <c r="A121" s="107">
        <v>2020</v>
      </c>
      <c r="B121" s="107">
        <v>115</v>
      </c>
      <c r="C121" s="298" t="s">
        <v>560</v>
      </c>
      <c r="D121" s="109" t="s">
        <v>561</v>
      </c>
      <c r="E121" s="109" t="s">
        <v>130</v>
      </c>
      <c r="F121" s="111" t="s">
        <v>562</v>
      </c>
      <c r="G121" s="111" t="s">
        <v>563</v>
      </c>
      <c r="H121" s="112">
        <v>450.34</v>
      </c>
      <c r="I121" s="112">
        <v>67.14</v>
      </c>
      <c r="J121" s="111" t="s">
        <v>564</v>
      </c>
      <c r="K121" s="305" t="s">
        <v>565</v>
      </c>
      <c r="L121" s="109" t="s">
        <v>561</v>
      </c>
      <c r="M121" s="112">
        <f>IF(P121="SI",0,H121)</f>
        <v>450.34</v>
      </c>
      <c r="N121" s="112">
        <f>IF(P121="SI",0,I121)</f>
        <v>67.14</v>
      </c>
      <c r="O121" s="112">
        <f>M121-N121</f>
        <v>383.2</v>
      </c>
      <c r="P121" s="107" t="s">
        <v>136</v>
      </c>
    </row>
    <row r="122" spans="1:16" ht="15">
      <c r="A122" s="107">
        <v>2020</v>
      </c>
      <c r="B122" s="107">
        <v>116</v>
      </c>
      <c r="C122" s="298" t="s">
        <v>566</v>
      </c>
      <c r="D122" s="109" t="s">
        <v>473</v>
      </c>
      <c r="E122" s="109" t="s">
        <v>130</v>
      </c>
      <c r="F122" s="111" t="s">
        <v>567</v>
      </c>
      <c r="G122" s="111" t="s">
        <v>568</v>
      </c>
      <c r="H122" s="112">
        <v>147.45</v>
      </c>
      <c r="I122" s="112">
        <v>26.59</v>
      </c>
      <c r="J122" s="111" t="s">
        <v>569</v>
      </c>
      <c r="K122" s="305" t="s">
        <v>570</v>
      </c>
      <c r="L122" s="109" t="s">
        <v>571</v>
      </c>
      <c r="M122" s="112">
        <f>IF(P122="SI",0,H122)</f>
        <v>147.45</v>
      </c>
      <c r="N122" s="112">
        <f>IF(P122="SI",0,I122)</f>
        <v>26.59</v>
      </c>
      <c r="O122" s="112">
        <f>M122-N122</f>
        <v>120.85999999999999</v>
      </c>
      <c r="P122" s="107" t="s">
        <v>136</v>
      </c>
    </row>
    <row r="123" spans="1:16" ht="15">
      <c r="A123" s="107">
        <v>2020</v>
      </c>
      <c r="B123" s="107">
        <v>117</v>
      </c>
      <c r="C123" s="298" t="s">
        <v>572</v>
      </c>
      <c r="D123" s="109" t="s">
        <v>573</v>
      </c>
      <c r="E123" s="109" t="s">
        <v>130</v>
      </c>
      <c r="F123" s="111" t="s">
        <v>574</v>
      </c>
      <c r="G123" s="111" t="s">
        <v>575</v>
      </c>
      <c r="H123" s="112">
        <v>1440</v>
      </c>
      <c r="I123" s="112">
        <v>259.67</v>
      </c>
      <c r="J123" s="111" t="s">
        <v>576</v>
      </c>
      <c r="K123" s="305" t="s">
        <v>577</v>
      </c>
      <c r="L123" s="109" t="s">
        <v>578</v>
      </c>
      <c r="M123" s="112">
        <f>IF(P123="SI",0,H123)</f>
        <v>1440</v>
      </c>
      <c r="N123" s="112">
        <f>IF(P123="SI",0,I123)</f>
        <v>259.67</v>
      </c>
      <c r="O123" s="112">
        <f>M123-N123</f>
        <v>1180.33</v>
      </c>
      <c r="P123" s="107" t="s">
        <v>136</v>
      </c>
    </row>
    <row r="124" spans="1:16" ht="15">
      <c r="A124" s="107">
        <v>2020</v>
      </c>
      <c r="B124" s="107">
        <v>118</v>
      </c>
      <c r="C124" s="298" t="s">
        <v>579</v>
      </c>
      <c r="D124" s="109" t="s">
        <v>473</v>
      </c>
      <c r="E124" s="109" t="s">
        <v>130</v>
      </c>
      <c r="F124" s="111" t="s">
        <v>580</v>
      </c>
      <c r="G124" s="111" t="s">
        <v>581</v>
      </c>
      <c r="H124" s="112">
        <v>3850</v>
      </c>
      <c r="I124" s="112">
        <v>350</v>
      </c>
      <c r="J124" s="111" t="s">
        <v>582</v>
      </c>
      <c r="K124" s="305" t="s">
        <v>583</v>
      </c>
      <c r="L124" s="109" t="s">
        <v>571</v>
      </c>
      <c r="M124" s="112">
        <f>IF(P124="SI",0,H124)</f>
        <v>3850</v>
      </c>
      <c r="N124" s="112">
        <f>IF(P124="SI",0,I124)</f>
        <v>350</v>
      </c>
      <c r="O124" s="112">
        <f>M124-N124</f>
        <v>3500</v>
      </c>
      <c r="P124" s="107" t="s">
        <v>136</v>
      </c>
    </row>
    <row r="125" spans="1:16" ht="15">
      <c r="A125" s="107">
        <v>2020</v>
      </c>
      <c r="B125" s="107">
        <v>119</v>
      </c>
      <c r="C125" s="298" t="s">
        <v>584</v>
      </c>
      <c r="D125" s="109" t="s">
        <v>490</v>
      </c>
      <c r="E125" s="109" t="s">
        <v>130</v>
      </c>
      <c r="F125" s="111" t="s">
        <v>585</v>
      </c>
      <c r="G125" s="111" t="s">
        <v>586</v>
      </c>
      <c r="H125" s="112">
        <v>439.2</v>
      </c>
      <c r="I125" s="112">
        <v>79.2</v>
      </c>
      <c r="J125" s="111" t="s">
        <v>587</v>
      </c>
      <c r="K125" s="305" t="s">
        <v>588</v>
      </c>
      <c r="L125" s="109" t="s">
        <v>463</v>
      </c>
      <c r="M125" s="112">
        <f>IF(P125="SI",0,H125)</f>
        <v>439.2</v>
      </c>
      <c r="N125" s="112">
        <f>IF(P125="SI",0,I125)</f>
        <v>79.2</v>
      </c>
      <c r="O125" s="112">
        <f>M125-N125</f>
        <v>360</v>
      </c>
      <c r="P125" s="107" t="s">
        <v>136</v>
      </c>
    </row>
    <row r="126" spans="1:16" ht="15">
      <c r="A126" s="107">
        <v>2020</v>
      </c>
      <c r="B126" s="107">
        <v>120</v>
      </c>
      <c r="C126" s="298" t="s">
        <v>551</v>
      </c>
      <c r="D126" s="109" t="s">
        <v>480</v>
      </c>
      <c r="E126" s="109" t="s">
        <v>130</v>
      </c>
      <c r="F126" s="111" t="s">
        <v>589</v>
      </c>
      <c r="G126" s="111" t="s">
        <v>590</v>
      </c>
      <c r="H126" s="112">
        <v>8044</v>
      </c>
      <c r="I126" s="112">
        <v>1450.56</v>
      </c>
      <c r="J126" s="111" t="s">
        <v>591</v>
      </c>
      <c r="K126" s="305" t="s">
        <v>592</v>
      </c>
      <c r="L126" s="109" t="s">
        <v>593</v>
      </c>
      <c r="M126" s="112">
        <f>IF(P126="SI",0,H126)</f>
        <v>8044</v>
      </c>
      <c r="N126" s="112">
        <f>IF(P126="SI",0,I126)</f>
        <v>1450.56</v>
      </c>
      <c r="O126" s="112">
        <f>M126-N126</f>
        <v>6593.4400000000005</v>
      </c>
      <c r="P126" s="107" t="s">
        <v>136</v>
      </c>
    </row>
    <row r="127" spans="1:16" ht="15">
      <c r="A127" s="107">
        <v>2020</v>
      </c>
      <c r="B127" s="107">
        <v>121</v>
      </c>
      <c r="C127" s="298" t="s">
        <v>594</v>
      </c>
      <c r="D127" s="109" t="s">
        <v>557</v>
      </c>
      <c r="E127" s="109" t="s">
        <v>130</v>
      </c>
      <c r="F127" s="111" t="s">
        <v>595</v>
      </c>
      <c r="G127" s="111"/>
      <c r="H127" s="112">
        <v>244</v>
      </c>
      <c r="I127" s="112">
        <v>44</v>
      </c>
      <c r="J127" s="111" t="s">
        <v>596</v>
      </c>
      <c r="K127" s="305" t="s">
        <v>597</v>
      </c>
      <c r="L127" s="109" t="s">
        <v>557</v>
      </c>
      <c r="M127" s="112">
        <f>IF(P127="SI",0,H127)</f>
        <v>244</v>
      </c>
      <c r="N127" s="112">
        <f>IF(P127="SI",0,I127)</f>
        <v>44</v>
      </c>
      <c r="O127" s="112">
        <f>M127-N127</f>
        <v>200</v>
      </c>
      <c r="P127" s="107" t="s">
        <v>136</v>
      </c>
    </row>
    <row r="128" spans="1:16" ht="15">
      <c r="A128" s="107">
        <v>2020</v>
      </c>
      <c r="B128" s="107">
        <v>122</v>
      </c>
      <c r="C128" s="298" t="s">
        <v>598</v>
      </c>
      <c r="D128" s="109" t="s">
        <v>599</v>
      </c>
      <c r="E128" s="109" t="s">
        <v>130</v>
      </c>
      <c r="F128" s="111" t="s">
        <v>600</v>
      </c>
      <c r="G128" s="111" t="s">
        <v>601</v>
      </c>
      <c r="H128" s="112">
        <v>471.49</v>
      </c>
      <c r="I128" s="112">
        <v>85.02</v>
      </c>
      <c r="J128" s="111" t="s">
        <v>602</v>
      </c>
      <c r="K128" s="305" t="s">
        <v>603</v>
      </c>
      <c r="L128" s="109" t="s">
        <v>599</v>
      </c>
      <c r="M128" s="112">
        <f>IF(P128="SI",0,H128)</f>
        <v>471.49</v>
      </c>
      <c r="N128" s="112">
        <f>IF(P128="SI",0,I128)</f>
        <v>85.02</v>
      </c>
      <c r="O128" s="112">
        <f>M128-N128</f>
        <v>386.47</v>
      </c>
      <c r="P128" s="107" t="s">
        <v>136</v>
      </c>
    </row>
    <row r="129" spans="1:16" ht="15">
      <c r="A129" s="107">
        <v>2020</v>
      </c>
      <c r="B129" s="107">
        <v>123</v>
      </c>
      <c r="C129" s="298" t="s">
        <v>604</v>
      </c>
      <c r="D129" s="109" t="s">
        <v>599</v>
      </c>
      <c r="E129" s="109" t="s">
        <v>130</v>
      </c>
      <c r="F129" s="111" t="s">
        <v>605</v>
      </c>
      <c r="G129" s="111" t="s">
        <v>359</v>
      </c>
      <c r="H129" s="112">
        <v>8964.85</v>
      </c>
      <c r="I129" s="112">
        <v>1616.61</v>
      </c>
      <c r="J129" s="111" t="s">
        <v>360</v>
      </c>
      <c r="K129" s="305" t="s">
        <v>361</v>
      </c>
      <c r="L129" s="109" t="s">
        <v>599</v>
      </c>
      <c r="M129" s="112">
        <f>IF(P129="SI",0,H129)</f>
        <v>8964.85</v>
      </c>
      <c r="N129" s="112">
        <f>IF(P129="SI",0,I129)</f>
        <v>1616.61</v>
      </c>
      <c r="O129" s="112">
        <f>M129-N129</f>
        <v>7348.240000000001</v>
      </c>
      <c r="P129" s="107" t="s">
        <v>136</v>
      </c>
    </row>
    <row r="130" spans="1:16" ht="15">
      <c r="A130" s="107">
        <v>2020</v>
      </c>
      <c r="B130" s="107">
        <v>124</v>
      </c>
      <c r="C130" s="298" t="s">
        <v>606</v>
      </c>
      <c r="D130" s="109" t="s">
        <v>607</v>
      </c>
      <c r="E130" s="109" t="s">
        <v>130</v>
      </c>
      <c r="F130" s="111" t="s">
        <v>608</v>
      </c>
      <c r="G130" s="111"/>
      <c r="H130" s="112">
        <v>272.21</v>
      </c>
      <c r="I130" s="112">
        <v>49.09</v>
      </c>
      <c r="J130" s="111" t="s">
        <v>609</v>
      </c>
      <c r="K130" s="305" t="s">
        <v>610</v>
      </c>
      <c r="L130" s="109" t="s">
        <v>607</v>
      </c>
      <c r="M130" s="112">
        <f>IF(P130="SI",0,H130)</f>
        <v>272.21</v>
      </c>
      <c r="N130" s="112">
        <f>IF(P130="SI",0,I130)</f>
        <v>49.09</v>
      </c>
      <c r="O130" s="112">
        <f>M130-N130</f>
        <v>223.11999999999998</v>
      </c>
      <c r="P130" s="107" t="s">
        <v>136</v>
      </c>
    </row>
    <row r="131" spans="1:16" ht="15">
      <c r="A131" s="107">
        <v>2020</v>
      </c>
      <c r="B131" s="107">
        <v>125</v>
      </c>
      <c r="C131" s="298" t="s">
        <v>611</v>
      </c>
      <c r="D131" s="109" t="s">
        <v>612</v>
      </c>
      <c r="E131" s="109" t="s">
        <v>130</v>
      </c>
      <c r="F131" s="111" t="s">
        <v>613</v>
      </c>
      <c r="G131" s="111" t="s">
        <v>614</v>
      </c>
      <c r="H131" s="112">
        <v>840.26</v>
      </c>
      <c r="I131" s="112">
        <v>151.52</v>
      </c>
      <c r="J131" s="111" t="s">
        <v>615</v>
      </c>
      <c r="K131" s="305" t="s">
        <v>616</v>
      </c>
      <c r="L131" s="109" t="s">
        <v>612</v>
      </c>
      <c r="M131" s="112">
        <f>IF(P131="SI",0,H131)</f>
        <v>840.26</v>
      </c>
      <c r="N131" s="112">
        <f>IF(P131="SI",0,I131)</f>
        <v>151.52</v>
      </c>
      <c r="O131" s="112">
        <f>M131-N131</f>
        <v>688.74</v>
      </c>
      <c r="P131" s="107" t="s">
        <v>136</v>
      </c>
    </row>
    <row r="132" spans="1:16" ht="15">
      <c r="A132" s="107">
        <v>2020</v>
      </c>
      <c r="B132" s="107">
        <v>126</v>
      </c>
      <c r="C132" s="298" t="s">
        <v>617</v>
      </c>
      <c r="D132" s="109" t="s">
        <v>494</v>
      </c>
      <c r="E132" s="109" t="s">
        <v>130</v>
      </c>
      <c r="F132" s="111" t="s">
        <v>116</v>
      </c>
      <c r="G132" s="111" t="s">
        <v>125</v>
      </c>
      <c r="H132" s="112">
        <v>22596.84</v>
      </c>
      <c r="I132" s="112">
        <v>4074.84</v>
      </c>
      <c r="J132" s="111" t="s">
        <v>120</v>
      </c>
      <c r="K132" s="305" t="s">
        <v>121</v>
      </c>
      <c r="L132" s="109" t="s">
        <v>557</v>
      </c>
      <c r="M132" s="112">
        <f>IF(P132="SI",0,H132)</f>
        <v>22596.84</v>
      </c>
      <c r="N132" s="112">
        <f>IF(P132="SI",0,I132)</f>
        <v>4074.84</v>
      </c>
      <c r="O132" s="112">
        <f>M132-N132</f>
        <v>18522</v>
      </c>
      <c r="P132" s="107" t="s">
        <v>136</v>
      </c>
    </row>
    <row r="133" spans="1:16" ht="15">
      <c r="A133" s="107">
        <v>2020</v>
      </c>
      <c r="B133" s="107">
        <v>127</v>
      </c>
      <c r="C133" s="298" t="s">
        <v>618</v>
      </c>
      <c r="D133" s="109" t="s">
        <v>619</v>
      </c>
      <c r="E133" s="109" t="s">
        <v>130</v>
      </c>
      <c r="F133" s="111" t="s">
        <v>116</v>
      </c>
      <c r="G133" s="111" t="s">
        <v>125</v>
      </c>
      <c r="H133" s="112">
        <v>-22596.84</v>
      </c>
      <c r="I133" s="112">
        <v>-4074.84</v>
      </c>
      <c r="J133" s="111" t="s">
        <v>120</v>
      </c>
      <c r="K133" s="305" t="s">
        <v>121</v>
      </c>
      <c r="L133" s="109" t="s">
        <v>620</v>
      </c>
      <c r="M133" s="112">
        <f>IF(P133="SI",0,H133)</f>
        <v>-22596.84</v>
      </c>
      <c r="N133" s="112">
        <f>IF(P133="SI",0,I133)</f>
        <v>-4074.84</v>
      </c>
      <c r="O133" s="112">
        <f>M133-N133</f>
        <v>-18522</v>
      </c>
      <c r="P133" s="107" t="s">
        <v>136</v>
      </c>
    </row>
    <row r="134" spans="1:16" ht="15">
      <c r="A134" s="107">
        <v>2020</v>
      </c>
      <c r="B134" s="107">
        <v>128</v>
      </c>
      <c r="C134" s="298" t="s">
        <v>621</v>
      </c>
      <c r="D134" s="109" t="s">
        <v>494</v>
      </c>
      <c r="E134" s="109" t="s">
        <v>130</v>
      </c>
      <c r="F134" s="111" t="s">
        <v>116</v>
      </c>
      <c r="G134" s="111" t="s">
        <v>125</v>
      </c>
      <c r="H134" s="112">
        <v>12218.14</v>
      </c>
      <c r="I134" s="112">
        <v>2203.27</v>
      </c>
      <c r="J134" s="111" t="s">
        <v>120</v>
      </c>
      <c r="K134" s="305" t="s">
        <v>121</v>
      </c>
      <c r="L134" s="109" t="s">
        <v>557</v>
      </c>
      <c r="M134" s="112">
        <f>IF(P134="SI",0,H134)</f>
        <v>12218.14</v>
      </c>
      <c r="N134" s="112">
        <f>IF(P134="SI",0,I134)</f>
        <v>2203.27</v>
      </c>
      <c r="O134" s="112">
        <f>M134-N134</f>
        <v>10014.869999999999</v>
      </c>
      <c r="P134" s="107" t="s">
        <v>136</v>
      </c>
    </row>
    <row r="135" spans="1:16" ht="15">
      <c r="A135" s="107">
        <v>2020</v>
      </c>
      <c r="B135" s="107">
        <v>129</v>
      </c>
      <c r="C135" s="298" t="s">
        <v>622</v>
      </c>
      <c r="D135" s="109" t="s">
        <v>619</v>
      </c>
      <c r="E135" s="109" t="s">
        <v>130</v>
      </c>
      <c r="F135" s="111" t="s">
        <v>116</v>
      </c>
      <c r="G135" s="111" t="s">
        <v>125</v>
      </c>
      <c r="H135" s="112">
        <v>-12218.14</v>
      </c>
      <c r="I135" s="112">
        <v>-2203.27</v>
      </c>
      <c r="J135" s="111" t="s">
        <v>120</v>
      </c>
      <c r="K135" s="305" t="s">
        <v>121</v>
      </c>
      <c r="L135" s="109" t="s">
        <v>620</v>
      </c>
      <c r="M135" s="112">
        <f>IF(P135="SI",0,H135)</f>
        <v>-12218.14</v>
      </c>
      <c r="N135" s="112">
        <f>IF(P135="SI",0,I135)</f>
        <v>-2203.27</v>
      </c>
      <c r="O135" s="112">
        <f>M135-N135</f>
        <v>-10014.869999999999</v>
      </c>
      <c r="P135" s="107" t="s">
        <v>136</v>
      </c>
    </row>
    <row r="136" spans="1:16" ht="15">
      <c r="A136" s="107">
        <v>2020</v>
      </c>
      <c r="B136" s="107">
        <v>130</v>
      </c>
      <c r="C136" s="298" t="s">
        <v>623</v>
      </c>
      <c r="D136" s="109" t="s">
        <v>561</v>
      </c>
      <c r="E136" s="109" t="s">
        <v>130</v>
      </c>
      <c r="F136" s="111" t="s">
        <v>624</v>
      </c>
      <c r="G136" s="111" t="s">
        <v>343</v>
      </c>
      <c r="H136" s="112">
        <v>466.81</v>
      </c>
      <c r="I136" s="112">
        <v>83.94</v>
      </c>
      <c r="J136" s="111" t="s">
        <v>184</v>
      </c>
      <c r="K136" s="305" t="s">
        <v>185</v>
      </c>
      <c r="L136" s="109" t="s">
        <v>625</v>
      </c>
      <c r="M136" s="112">
        <f>IF(P136="SI",0,H136)</f>
        <v>466.81</v>
      </c>
      <c r="N136" s="112">
        <f>IF(P136="SI",0,I136)</f>
        <v>83.94</v>
      </c>
      <c r="O136" s="112">
        <f>M136-N136</f>
        <v>382.87</v>
      </c>
      <c r="P136" s="107" t="s">
        <v>136</v>
      </c>
    </row>
    <row r="137" spans="1:16" ht="15">
      <c r="A137" s="107">
        <v>2020</v>
      </c>
      <c r="B137" s="107">
        <v>131</v>
      </c>
      <c r="C137" s="298" t="s">
        <v>626</v>
      </c>
      <c r="D137" s="109" t="s">
        <v>496</v>
      </c>
      <c r="E137" s="109" t="s">
        <v>130</v>
      </c>
      <c r="F137" s="111" t="s">
        <v>627</v>
      </c>
      <c r="G137" s="111" t="s">
        <v>628</v>
      </c>
      <c r="H137" s="112">
        <v>1929.56</v>
      </c>
      <c r="I137" s="112">
        <v>74.21</v>
      </c>
      <c r="J137" s="111" t="s">
        <v>629</v>
      </c>
      <c r="K137" s="305" t="s">
        <v>630</v>
      </c>
      <c r="L137" s="109" t="s">
        <v>631</v>
      </c>
      <c r="M137" s="112">
        <f>IF(P137="SI",0,H137)</f>
        <v>1929.56</v>
      </c>
      <c r="N137" s="112">
        <f>IF(P137="SI",0,I137)</f>
        <v>74.21</v>
      </c>
      <c r="O137" s="112">
        <f>M137-N137</f>
        <v>1855.35</v>
      </c>
      <c r="P137" s="107" t="s">
        <v>136</v>
      </c>
    </row>
    <row r="138" spans="1:16" ht="15">
      <c r="A138" s="107">
        <v>2020</v>
      </c>
      <c r="B138" s="107">
        <v>132</v>
      </c>
      <c r="C138" s="298" t="s">
        <v>632</v>
      </c>
      <c r="D138" s="109" t="s">
        <v>490</v>
      </c>
      <c r="E138" s="109" t="s">
        <v>130</v>
      </c>
      <c r="F138" s="111" t="s">
        <v>116</v>
      </c>
      <c r="G138" s="111" t="s">
        <v>125</v>
      </c>
      <c r="H138" s="112">
        <v>427</v>
      </c>
      <c r="I138" s="112">
        <v>77</v>
      </c>
      <c r="J138" s="111" t="s">
        <v>120</v>
      </c>
      <c r="K138" s="305" t="s">
        <v>121</v>
      </c>
      <c r="L138" s="109" t="s">
        <v>625</v>
      </c>
      <c r="M138" s="112">
        <f>IF(P138="SI",0,H138)</f>
        <v>427</v>
      </c>
      <c r="N138" s="112">
        <f>IF(P138="SI",0,I138)</f>
        <v>77</v>
      </c>
      <c r="O138" s="112">
        <f>M138-N138</f>
        <v>350</v>
      </c>
      <c r="P138" s="107" t="s">
        <v>136</v>
      </c>
    </row>
    <row r="139" spans="1:16" ht="15">
      <c r="A139" s="107">
        <v>2020</v>
      </c>
      <c r="B139" s="107">
        <v>133</v>
      </c>
      <c r="C139" s="298" t="s">
        <v>633</v>
      </c>
      <c r="D139" s="109" t="s">
        <v>490</v>
      </c>
      <c r="E139" s="109" t="s">
        <v>130</v>
      </c>
      <c r="F139" s="111" t="s">
        <v>116</v>
      </c>
      <c r="G139" s="111" t="s">
        <v>125</v>
      </c>
      <c r="H139" s="112">
        <v>96.59</v>
      </c>
      <c r="I139" s="112">
        <v>17.42</v>
      </c>
      <c r="J139" s="111" t="s">
        <v>120</v>
      </c>
      <c r="K139" s="305" t="s">
        <v>121</v>
      </c>
      <c r="L139" s="109" t="s">
        <v>625</v>
      </c>
      <c r="M139" s="112">
        <f>IF(P139="SI",0,H139)</f>
        <v>96.59</v>
      </c>
      <c r="N139" s="112">
        <f>IF(P139="SI",0,I139)</f>
        <v>17.42</v>
      </c>
      <c r="O139" s="112">
        <f>M139-N139</f>
        <v>79.17</v>
      </c>
      <c r="P139" s="107" t="s">
        <v>136</v>
      </c>
    </row>
    <row r="140" spans="1:16" ht="15">
      <c r="A140" s="107">
        <v>2020</v>
      </c>
      <c r="B140" s="107">
        <v>134</v>
      </c>
      <c r="C140" s="298" t="s">
        <v>634</v>
      </c>
      <c r="D140" s="109" t="s">
        <v>494</v>
      </c>
      <c r="E140" s="109" t="s">
        <v>130</v>
      </c>
      <c r="F140" s="111" t="s">
        <v>116</v>
      </c>
      <c r="G140" s="111" t="s">
        <v>125</v>
      </c>
      <c r="H140" s="112">
        <v>96.59</v>
      </c>
      <c r="I140" s="112">
        <v>17.42</v>
      </c>
      <c r="J140" s="111" t="s">
        <v>120</v>
      </c>
      <c r="K140" s="305" t="s">
        <v>121</v>
      </c>
      <c r="L140" s="109" t="s">
        <v>519</v>
      </c>
      <c r="M140" s="112">
        <f>IF(P140="SI",0,H140)</f>
        <v>96.59</v>
      </c>
      <c r="N140" s="112">
        <f>IF(P140="SI",0,I140)</f>
        <v>17.42</v>
      </c>
      <c r="O140" s="112">
        <f>M140-N140</f>
        <v>79.17</v>
      </c>
      <c r="P140" s="107" t="s">
        <v>136</v>
      </c>
    </row>
    <row r="141" spans="1:16" ht="15">
      <c r="A141" s="107">
        <v>2020</v>
      </c>
      <c r="B141" s="107">
        <v>135</v>
      </c>
      <c r="C141" s="298" t="s">
        <v>635</v>
      </c>
      <c r="D141" s="109" t="s">
        <v>494</v>
      </c>
      <c r="E141" s="109" t="s">
        <v>130</v>
      </c>
      <c r="F141" s="111" t="s">
        <v>116</v>
      </c>
      <c r="G141" s="111" t="s">
        <v>125</v>
      </c>
      <c r="H141" s="112">
        <v>427</v>
      </c>
      <c r="I141" s="112">
        <v>77</v>
      </c>
      <c r="J141" s="111" t="s">
        <v>120</v>
      </c>
      <c r="K141" s="305" t="s">
        <v>121</v>
      </c>
      <c r="L141" s="109" t="s">
        <v>519</v>
      </c>
      <c r="M141" s="112">
        <f>IF(P141="SI",0,H141)</f>
        <v>427</v>
      </c>
      <c r="N141" s="112">
        <f>IF(P141="SI",0,I141)</f>
        <v>77</v>
      </c>
      <c r="O141" s="112">
        <f>M141-N141</f>
        <v>350</v>
      </c>
      <c r="P141" s="107" t="s">
        <v>136</v>
      </c>
    </row>
    <row r="142" spans="1:16" ht="15">
      <c r="A142" s="107">
        <v>2020</v>
      </c>
      <c r="B142" s="107">
        <v>136</v>
      </c>
      <c r="C142" s="298" t="s">
        <v>636</v>
      </c>
      <c r="D142" s="109" t="s">
        <v>536</v>
      </c>
      <c r="E142" s="109" t="s">
        <v>130</v>
      </c>
      <c r="F142" s="111" t="s">
        <v>116</v>
      </c>
      <c r="G142" s="111" t="s">
        <v>125</v>
      </c>
      <c r="H142" s="112">
        <v>96.59</v>
      </c>
      <c r="I142" s="112">
        <v>17.42</v>
      </c>
      <c r="J142" s="111" t="s">
        <v>120</v>
      </c>
      <c r="K142" s="305" t="s">
        <v>121</v>
      </c>
      <c r="L142" s="109" t="s">
        <v>637</v>
      </c>
      <c r="M142" s="112">
        <f>IF(P142="SI",0,H142)</f>
        <v>96.59</v>
      </c>
      <c r="N142" s="112">
        <f>IF(P142="SI",0,I142)</f>
        <v>17.42</v>
      </c>
      <c r="O142" s="112">
        <f>M142-N142</f>
        <v>79.17</v>
      </c>
      <c r="P142" s="107" t="s">
        <v>136</v>
      </c>
    </row>
    <row r="143" spans="1:16" ht="15">
      <c r="A143" s="107">
        <v>2020</v>
      </c>
      <c r="B143" s="107">
        <v>137</v>
      </c>
      <c r="C143" s="298" t="s">
        <v>638</v>
      </c>
      <c r="D143" s="109" t="s">
        <v>536</v>
      </c>
      <c r="E143" s="109" t="s">
        <v>130</v>
      </c>
      <c r="F143" s="111" t="s">
        <v>116</v>
      </c>
      <c r="G143" s="111" t="s">
        <v>125</v>
      </c>
      <c r="H143" s="112">
        <v>427</v>
      </c>
      <c r="I143" s="112">
        <v>77</v>
      </c>
      <c r="J143" s="111" t="s">
        <v>120</v>
      </c>
      <c r="K143" s="305" t="s">
        <v>121</v>
      </c>
      <c r="L143" s="109" t="s">
        <v>536</v>
      </c>
      <c r="M143" s="112">
        <f>IF(P143="SI",0,H143)</f>
        <v>427</v>
      </c>
      <c r="N143" s="112">
        <f>IF(P143="SI",0,I143)</f>
        <v>77</v>
      </c>
      <c r="O143" s="112">
        <f>M143-N143</f>
        <v>350</v>
      </c>
      <c r="P143" s="107" t="s">
        <v>136</v>
      </c>
    </row>
    <row r="144" spans="1:16" ht="15">
      <c r="A144" s="107">
        <v>2020</v>
      </c>
      <c r="B144" s="107">
        <v>138</v>
      </c>
      <c r="C144" s="298" t="s">
        <v>639</v>
      </c>
      <c r="D144" s="109" t="s">
        <v>115</v>
      </c>
      <c r="E144" s="109" t="s">
        <v>130</v>
      </c>
      <c r="F144" s="111" t="s">
        <v>116</v>
      </c>
      <c r="G144" s="111" t="s">
        <v>125</v>
      </c>
      <c r="H144" s="112">
        <v>96.59</v>
      </c>
      <c r="I144" s="112">
        <v>17.42</v>
      </c>
      <c r="J144" s="111" t="s">
        <v>120</v>
      </c>
      <c r="K144" s="305" t="s">
        <v>121</v>
      </c>
      <c r="L144" s="109" t="s">
        <v>115</v>
      </c>
      <c r="M144" s="112">
        <f>IF(P144="SI",0,H144)</f>
        <v>96.59</v>
      </c>
      <c r="N144" s="112">
        <f>IF(P144="SI",0,I144)</f>
        <v>17.42</v>
      </c>
      <c r="O144" s="112">
        <f>M144-N144</f>
        <v>79.17</v>
      </c>
      <c r="P144" s="107" t="s">
        <v>136</v>
      </c>
    </row>
    <row r="145" spans="1:16" ht="15">
      <c r="A145" s="107">
        <v>2020</v>
      </c>
      <c r="B145" s="107">
        <v>139</v>
      </c>
      <c r="C145" s="298" t="s">
        <v>640</v>
      </c>
      <c r="D145" s="109" t="s">
        <v>115</v>
      </c>
      <c r="E145" s="109" t="s">
        <v>130</v>
      </c>
      <c r="F145" s="111" t="s">
        <v>116</v>
      </c>
      <c r="G145" s="111" t="s">
        <v>125</v>
      </c>
      <c r="H145" s="112">
        <v>427</v>
      </c>
      <c r="I145" s="112">
        <v>77</v>
      </c>
      <c r="J145" s="111" t="s">
        <v>120</v>
      </c>
      <c r="K145" s="305" t="s">
        <v>121</v>
      </c>
      <c r="L145" s="109" t="s">
        <v>115</v>
      </c>
      <c r="M145" s="112">
        <f>IF(P145="SI",0,H145)</f>
        <v>427</v>
      </c>
      <c r="N145" s="112">
        <f>IF(P145="SI",0,I145)</f>
        <v>77</v>
      </c>
      <c r="O145" s="112">
        <f>M145-N145</f>
        <v>350</v>
      </c>
      <c r="P145" s="107" t="s">
        <v>136</v>
      </c>
    </row>
    <row r="146" spans="1:16" ht="15">
      <c r="A146" s="107">
        <v>2020</v>
      </c>
      <c r="B146" s="107">
        <v>140</v>
      </c>
      <c r="C146" s="298" t="s">
        <v>641</v>
      </c>
      <c r="D146" s="109" t="s">
        <v>642</v>
      </c>
      <c r="E146" s="109" t="s">
        <v>130</v>
      </c>
      <c r="F146" s="111" t="s">
        <v>643</v>
      </c>
      <c r="G146" s="111" t="s">
        <v>118</v>
      </c>
      <c r="H146" s="112">
        <v>344.85</v>
      </c>
      <c r="I146" s="112">
        <v>62.19</v>
      </c>
      <c r="J146" s="111" t="s">
        <v>157</v>
      </c>
      <c r="K146" s="305" t="s">
        <v>158</v>
      </c>
      <c r="L146" s="109" t="s">
        <v>644</v>
      </c>
      <c r="M146" s="112">
        <f>IF(P146="SI",0,H146)</f>
        <v>344.85</v>
      </c>
      <c r="N146" s="112">
        <f>IF(P146="SI",0,I146)</f>
        <v>62.19</v>
      </c>
      <c r="O146" s="112">
        <f>M146-N146</f>
        <v>282.66</v>
      </c>
      <c r="P146" s="107" t="s">
        <v>136</v>
      </c>
    </row>
    <row r="147" spans="1:16" ht="15">
      <c r="A147" s="107">
        <v>2020</v>
      </c>
      <c r="B147" s="107">
        <v>141</v>
      </c>
      <c r="C147" s="298" t="s">
        <v>645</v>
      </c>
      <c r="D147" s="109" t="s">
        <v>642</v>
      </c>
      <c r="E147" s="109" t="s">
        <v>130</v>
      </c>
      <c r="F147" s="111" t="s">
        <v>646</v>
      </c>
      <c r="G147" s="111" t="s">
        <v>118</v>
      </c>
      <c r="H147" s="112">
        <v>1421.65</v>
      </c>
      <c r="I147" s="112">
        <v>256.36</v>
      </c>
      <c r="J147" s="111" t="s">
        <v>157</v>
      </c>
      <c r="K147" s="305" t="s">
        <v>158</v>
      </c>
      <c r="L147" s="109" t="s">
        <v>644</v>
      </c>
      <c r="M147" s="112">
        <f>IF(P147="SI",0,H147)</f>
        <v>1421.65</v>
      </c>
      <c r="N147" s="112">
        <f>IF(P147="SI",0,I147)</f>
        <v>256.36</v>
      </c>
      <c r="O147" s="112">
        <f>M147-N147</f>
        <v>1165.29</v>
      </c>
      <c r="P147" s="107" t="s">
        <v>136</v>
      </c>
    </row>
    <row r="148" spans="1:16" ht="15">
      <c r="A148" s="107">
        <v>2020</v>
      </c>
      <c r="B148" s="107">
        <v>142</v>
      </c>
      <c r="C148" s="298" t="s">
        <v>647</v>
      </c>
      <c r="D148" s="109" t="s">
        <v>642</v>
      </c>
      <c r="E148" s="109" t="s">
        <v>130</v>
      </c>
      <c r="F148" s="111" t="s">
        <v>648</v>
      </c>
      <c r="G148" s="111" t="s">
        <v>118</v>
      </c>
      <c r="H148" s="112">
        <v>110.64</v>
      </c>
      <c r="I148" s="112">
        <v>19.95</v>
      </c>
      <c r="J148" s="111" t="s">
        <v>157</v>
      </c>
      <c r="K148" s="305" t="s">
        <v>158</v>
      </c>
      <c r="L148" s="109" t="s">
        <v>644</v>
      </c>
      <c r="M148" s="112">
        <f>IF(P148="SI",0,H148)</f>
        <v>110.64</v>
      </c>
      <c r="N148" s="112">
        <f>IF(P148="SI",0,I148)</f>
        <v>19.95</v>
      </c>
      <c r="O148" s="112">
        <f>M148-N148</f>
        <v>90.69</v>
      </c>
      <c r="P148" s="107" t="s">
        <v>136</v>
      </c>
    </row>
    <row r="149" spans="1:16" ht="15">
      <c r="A149" s="107">
        <v>2020</v>
      </c>
      <c r="B149" s="107">
        <v>143</v>
      </c>
      <c r="C149" s="298" t="s">
        <v>649</v>
      </c>
      <c r="D149" s="109" t="s">
        <v>578</v>
      </c>
      <c r="E149" s="109" t="s">
        <v>130</v>
      </c>
      <c r="F149" s="111" t="s">
        <v>650</v>
      </c>
      <c r="G149" s="111" t="s">
        <v>118</v>
      </c>
      <c r="H149" s="112">
        <v>86.45</v>
      </c>
      <c r="I149" s="112">
        <v>15.3</v>
      </c>
      <c r="J149" s="111" t="s">
        <v>157</v>
      </c>
      <c r="K149" s="305" t="s">
        <v>158</v>
      </c>
      <c r="L149" s="109" t="s">
        <v>651</v>
      </c>
      <c r="M149" s="112">
        <f>IF(P149="SI",0,H149)</f>
        <v>86.45</v>
      </c>
      <c r="N149" s="112">
        <f>IF(P149="SI",0,I149)</f>
        <v>15.3</v>
      </c>
      <c r="O149" s="112">
        <f>M149-N149</f>
        <v>71.15</v>
      </c>
      <c r="P149" s="107" t="s">
        <v>136</v>
      </c>
    </row>
    <row r="150" spans="1:16" ht="15">
      <c r="A150" s="107">
        <v>2020</v>
      </c>
      <c r="B150" s="107">
        <v>144</v>
      </c>
      <c r="C150" s="298" t="s">
        <v>652</v>
      </c>
      <c r="D150" s="109" t="s">
        <v>578</v>
      </c>
      <c r="E150" s="109" t="s">
        <v>130</v>
      </c>
      <c r="F150" s="111" t="s">
        <v>653</v>
      </c>
      <c r="G150" s="111" t="s">
        <v>118</v>
      </c>
      <c r="H150" s="112">
        <v>543.75</v>
      </c>
      <c r="I150" s="112">
        <v>95.72</v>
      </c>
      <c r="J150" s="111" t="s">
        <v>157</v>
      </c>
      <c r="K150" s="305" t="s">
        <v>158</v>
      </c>
      <c r="L150" s="109" t="s">
        <v>651</v>
      </c>
      <c r="M150" s="112">
        <f>IF(P150="SI",0,H150)</f>
        <v>543.75</v>
      </c>
      <c r="N150" s="112">
        <f>IF(P150="SI",0,I150)</f>
        <v>95.72</v>
      </c>
      <c r="O150" s="112">
        <f>M150-N150</f>
        <v>448.03</v>
      </c>
      <c r="P150" s="107" t="s">
        <v>136</v>
      </c>
    </row>
    <row r="151" spans="1:16" ht="15">
      <c r="A151" s="107">
        <v>2020</v>
      </c>
      <c r="B151" s="107">
        <v>145</v>
      </c>
      <c r="C151" s="298" t="s">
        <v>654</v>
      </c>
      <c r="D151" s="109" t="s">
        <v>578</v>
      </c>
      <c r="E151" s="109" t="s">
        <v>130</v>
      </c>
      <c r="F151" s="111" t="s">
        <v>655</v>
      </c>
      <c r="G151" s="111" t="s">
        <v>118</v>
      </c>
      <c r="H151" s="112">
        <v>383.12</v>
      </c>
      <c r="I151" s="112">
        <v>68.16</v>
      </c>
      <c r="J151" s="111" t="s">
        <v>157</v>
      </c>
      <c r="K151" s="305" t="s">
        <v>158</v>
      </c>
      <c r="L151" s="109" t="s">
        <v>651</v>
      </c>
      <c r="M151" s="112">
        <f>IF(P151="SI",0,H151)</f>
        <v>383.12</v>
      </c>
      <c r="N151" s="112">
        <f>IF(P151="SI",0,I151)</f>
        <v>68.16</v>
      </c>
      <c r="O151" s="112">
        <f>M151-N151</f>
        <v>314.96000000000004</v>
      </c>
      <c r="P151" s="107" t="s">
        <v>136</v>
      </c>
    </row>
    <row r="152" spans="1:16" ht="15">
      <c r="A152" s="107">
        <v>2020</v>
      </c>
      <c r="B152" s="107">
        <v>146</v>
      </c>
      <c r="C152" s="298" t="s">
        <v>656</v>
      </c>
      <c r="D152" s="109" t="s">
        <v>578</v>
      </c>
      <c r="E152" s="109" t="s">
        <v>130</v>
      </c>
      <c r="F152" s="111" t="s">
        <v>657</v>
      </c>
      <c r="G152" s="111" t="s">
        <v>118</v>
      </c>
      <c r="H152" s="112">
        <v>1489.08</v>
      </c>
      <c r="I152" s="112">
        <v>265.02</v>
      </c>
      <c r="J152" s="111" t="s">
        <v>157</v>
      </c>
      <c r="K152" s="305" t="s">
        <v>158</v>
      </c>
      <c r="L152" s="109" t="s">
        <v>651</v>
      </c>
      <c r="M152" s="112">
        <f>IF(P152="SI",0,H152)</f>
        <v>1489.08</v>
      </c>
      <c r="N152" s="112">
        <f>IF(P152="SI",0,I152)</f>
        <v>265.02</v>
      </c>
      <c r="O152" s="112">
        <f>M152-N152</f>
        <v>1224.06</v>
      </c>
      <c r="P152" s="107" t="s">
        <v>136</v>
      </c>
    </row>
    <row r="153" spans="1:16" ht="15">
      <c r="A153" s="107">
        <v>2020</v>
      </c>
      <c r="B153" s="107">
        <v>147</v>
      </c>
      <c r="C153" s="298" t="s">
        <v>658</v>
      </c>
      <c r="D153" s="109" t="s">
        <v>488</v>
      </c>
      <c r="E153" s="109" t="s">
        <v>130</v>
      </c>
      <c r="F153" s="111" t="s">
        <v>659</v>
      </c>
      <c r="G153" s="111" t="s">
        <v>118</v>
      </c>
      <c r="H153" s="112">
        <v>378.2</v>
      </c>
      <c r="I153" s="112">
        <v>68.2</v>
      </c>
      <c r="J153" s="111" t="s">
        <v>157</v>
      </c>
      <c r="K153" s="305" t="s">
        <v>158</v>
      </c>
      <c r="L153" s="109" t="s">
        <v>660</v>
      </c>
      <c r="M153" s="112">
        <f>IF(P153="SI",0,H153)</f>
        <v>378.2</v>
      </c>
      <c r="N153" s="112">
        <f>IF(P153="SI",0,I153)</f>
        <v>68.2</v>
      </c>
      <c r="O153" s="112">
        <f>M153-N153</f>
        <v>310</v>
      </c>
      <c r="P153" s="107" t="s">
        <v>136</v>
      </c>
    </row>
    <row r="154" spans="1:16" ht="15">
      <c r="A154" s="107">
        <v>2020</v>
      </c>
      <c r="B154" s="107">
        <v>148</v>
      </c>
      <c r="C154" s="298" t="s">
        <v>661</v>
      </c>
      <c r="D154" s="109" t="s">
        <v>488</v>
      </c>
      <c r="E154" s="109" t="s">
        <v>130</v>
      </c>
      <c r="F154" s="111" t="s">
        <v>655</v>
      </c>
      <c r="G154" s="111" t="s">
        <v>118</v>
      </c>
      <c r="H154" s="112">
        <v>528.78</v>
      </c>
      <c r="I154" s="112">
        <v>95.35</v>
      </c>
      <c r="J154" s="111" t="s">
        <v>157</v>
      </c>
      <c r="K154" s="305" t="s">
        <v>158</v>
      </c>
      <c r="L154" s="109" t="s">
        <v>660</v>
      </c>
      <c r="M154" s="112">
        <f>IF(P154="SI",0,H154)</f>
        <v>528.78</v>
      </c>
      <c r="N154" s="112">
        <f>IF(P154="SI",0,I154)</f>
        <v>95.35</v>
      </c>
      <c r="O154" s="112">
        <f>M154-N154</f>
        <v>433.42999999999995</v>
      </c>
      <c r="P154" s="107" t="s">
        <v>136</v>
      </c>
    </row>
    <row r="155" spans="1:16" ht="15">
      <c r="A155" s="107">
        <v>2020</v>
      </c>
      <c r="B155" s="107">
        <v>149</v>
      </c>
      <c r="C155" s="298" t="s">
        <v>662</v>
      </c>
      <c r="D155" s="109" t="s">
        <v>488</v>
      </c>
      <c r="E155" s="109" t="s">
        <v>130</v>
      </c>
      <c r="F155" s="111" t="s">
        <v>663</v>
      </c>
      <c r="G155" s="111" t="s">
        <v>118</v>
      </c>
      <c r="H155" s="112">
        <v>1469.66</v>
      </c>
      <c r="I155" s="112">
        <v>265.02</v>
      </c>
      <c r="J155" s="111" t="s">
        <v>157</v>
      </c>
      <c r="K155" s="305" t="s">
        <v>158</v>
      </c>
      <c r="L155" s="109" t="s">
        <v>660</v>
      </c>
      <c r="M155" s="112">
        <f>IF(P155="SI",0,H155)</f>
        <v>1469.66</v>
      </c>
      <c r="N155" s="112">
        <f>IF(P155="SI",0,I155)</f>
        <v>265.02</v>
      </c>
      <c r="O155" s="112">
        <f>M155-N155</f>
        <v>1204.64</v>
      </c>
      <c r="P155" s="107" t="s">
        <v>136</v>
      </c>
    </row>
    <row r="156" spans="1:16" ht="15">
      <c r="A156" s="107">
        <v>2020</v>
      </c>
      <c r="B156" s="107">
        <v>150</v>
      </c>
      <c r="C156" s="298" t="s">
        <v>664</v>
      </c>
      <c r="D156" s="109" t="s">
        <v>488</v>
      </c>
      <c r="E156" s="109" t="s">
        <v>130</v>
      </c>
      <c r="F156" s="111" t="s">
        <v>665</v>
      </c>
      <c r="G156" s="111" t="s">
        <v>118</v>
      </c>
      <c r="H156" s="112">
        <v>84.17</v>
      </c>
      <c r="I156" s="112">
        <v>15.18</v>
      </c>
      <c r="J156" s="111" t="s">
        <v>157</v>
      </c>
      <c r="K156" s="305" t="s">
        <v>158</v>
      </c>
      <c r="L156" s="109" t="s">
        <v>660</v>
      </c>
      <c r="M156" s="112">
        <f>IF(P156="SI",0,H156)</f>
        <v>84.17</v>
      </c>
      <c r="N156" s="112">
        <f>IF(P156="SI",0,I156)</f>
        <v>15.18</v>
      </c>
      <c r="O156" s="112">
        <f>M156-N156</f>
        <v>68.99000000000001</v>
      </c>
      <c r="P156" s="107" t="s">
        <v>136</v>
      </c>
    </row>
    <row r="157" spans="1:16" ht="15">
      <c r="A157" s="107">
        <v>2020</v>
      </c>
      <c r="B157" s="107">
        <v>151</v>
      </c>
      <c r="C157" s="298" t="s">
        <v>666</v>
      </c>
      <c r="D157" s="109" t="s">
        <v>667</v>
      </c>
      <c r="E157" s="109" t="s">
        <v>130</v>
      </c>
      <c r="F157" s="111" t="s">
        <v>668</v>
      </c>
      <c r="G157" s="111" t="s">
        <v>118</v>
      </c>
      <c r="H157" s="112">
        <v>406.6</v>
      </c>
      <c r="I157" s="112">
        <v>73.32</v>
      </c>
      <c r="J157" s="111" t="s">
        <v>157</v>
      </c>
      <c r="K157" s="305" t="s">
        <v>158</v>
      </c>
      <c r="L157" s="109" t="s">
        <v>607</v>
      </c>
      <c r="M157" s="112">
        <f>IF(P157="SI",0,H157)</f>
        <v>406.6</v>
      </c>
      <c r="N157" s="112">
        <f>IF(P157="SI",0,I157)</f>
        <v>73.32</v>
      </c>
      <c r="O157" s="112">
        <f>M157-N157</f>
        <v>333.28000000000003</v>
      </c>
      <c r="P157" s="107" t="s">
        <v>136</v>
      </c>
    </row>
    <row r="158" spans="1:16" ht="15">
      <c r="A158" s="107">
        <v>2020</v>
      </c>
      <c r="B158" s="107">
        <v>152</v>
      </c>
      <c r="C158" s="298" t="s">
        <v>669</v>
      </c>
      <c r="D158" s="109" t="s">
        <v>667</v>
      </c>
      <c r="E158" s="109" t="s">
        <v>130</v>
      </c>
      <c r="F158" s="111" t="s">
        <v>670</v>
      </c>
      <c r="G158" s="111" t="s">
        <v>118</v>
      </c>
      <c r="H158" s="112">
        <v>710.5</v>
      </c>
      <c r="I158" s="112">
        <v>128.12</v>
      </c>
      <c r="J158" s="111" t="s">
        <v>157</v>
      </c>
      <c r="K158" s="305" t="s">
        <v>158</v>
      </c>
      <c r="L158" s="109" t="s">
        <v>607</v>
      </c>
      <c r="M158" s="112">
        <f>IF(P158="SI",0,H158)</f>
        <v>710.5</v>
      </c>
      <c r="N158" s="112">
        <f>IF(P158="SI",0,I158)</f>
        <v>128.12</v>
      </c>
      <c r="O158" s="112">
        <f>M158-N158</f>
        <v>582.38</v>
      </c>
      <c r="P158" s="107" t="s">
        <v>136</v>
      </c>
    </row>
    <row r="159" spans="1:16" ht="15">
      <c r="A159" s="107">
        <v>2020</v>
      </c>
      <c r="B159" s="107">
        <v>153</v>
      </c>
      <c r="C159" s="298" t="s">
        <v>671</v>
      </c>
      <c r="D159" s="109" t="s">
        <v>667</v>
      </c>
      <c r="E159" s="109" t="s">
        <v>130</v>
      </c>
      <c r="F159" s="111" t="s">
        <v>672</v>
      </c>
      <c r="G159" s="111" t="s">
        <v>118</v>
      </c>
      <c r="H159" s="112">
        <v>1512.14</v>
      </c>
      <c r="I159" s="112">
        <v>272.68</v>
      </c>
      <c r="J159" s="111" t="s">
        <v>157</v>
      </c>
      <c r="K159" s="305" t="s">
        <v>158</v>
      </c>
      <c r="L159" s="109" t="s">
        <v>607</v>
      </c>
      <c r="M159" s="112">
        <f>IF(P159="SI",0,H159)</f>
        <v>1512.14</v>
      </c>
      <c r="N159" s="112">
        <f>IF(P159="SI",0,I159)</f>
        <v>272.68</v>
      </c>
      <c r="O159" s="112">
        <f>M159-N159</f>
        <v>1239.46</v>
      </c>
      <c r="P159" s="107" t="s">
        <v>136</v>
      </c>
    </row>
    <row r="160" spans="1:16" ht="15">
      <c r="A160" s="107">
        <v>2020</v>
      </c>
      <c r="B160" s="107">
        <v>154</v>
      </c>
      <c r="C160" s="298" t="s">
        <v>673</v>
      </c>
      <c r="D160" s="109" t="s">
        <v>667</v>
      </c>
      <c r="E160" s="109" t="s">
        <v>130</v>
      </c>
      <c r="F160" s="111" t="s">
        <v>674</v>
      </c>
      <c r="G160" s="111" t="s">
        <v>118</v>
      </c>
      <c r="H160" s="112">
        <v>101.32</v>
      </c>
      <c r="I160" s="112">
        <v>18.27</v>
      </c>
      <c r="J160" s="111" t="s">
        <v>157</v>
      </c>
      <c r="K160" s="305" t="s">
        <v>158</v>
      </c>
      <c r="L160" s="109" t="s">
        <v>607</v>
      </c>
      <c r="M160" s="112">
        <f>IF(P160="SI",0,H160)</f>
        <v>101.32</v>
      </c>
      <c r="N160" s="112">
        <f>IF(P160="SI",0,I160)</f>
        <v>18.27</v>
      </c>
      <c r="O160" s="112">
        <f>M160-N160</f>
        <v>83.05</v>
      </c>
      <c r="P160" s="107" t="s">
        <v>136</v>
      </c>
    </row>
    <row r="161" spans="1:16" ht="15">
      <c r="A161" s="107">
        <v>2020</v>
      </c>
      <c r="B161" s="107">
        <v>155</v>
      </c>
      <c r="C161" s="298" t="s">
        <v>675</v>
      </c>
      <c r="D161" s="109" t="s">
        <v>561</v>
      </c>
      <c r="E161" s="109" t="s">
        <v>130</v>
      </c>
      <c r="F161" s="111" t="s">
        <v>624</v>
      </c>
      <c r="G161" s="111" t="s">
        <v>343</v>
      </c>
      <c r="H161" s="112">
        <v>36.95</v>
      </c>
      <c r="I161" s="112">
        <v>5.59</v>
      </c>
      <c r="J161" s="111" t="s">
        <v>184</v>
      </c>
      <c r="K161" s="305" t="s">
        <v>185</v>
      </c>
      <c r="L161" s="109" t="s">
        <v>625</v>
      </c>
      <c r="M161" s="112">
        <f>IF(P161="SI",0,H161)</f>
        <v>36.95</v>
      </c>
      <c r="N161" s="112">
        <f>IF(P161="SI",0,I161)</f>
        <v>5.59</v>
      </c>
      <c r="O161" s="112">
        <f>M161-N161</f>
        <v>31.360000000000003</v>
      </c>
      <c r="P161" s="107" t="s">
        <v>136</v>
      </c>
    </row>
    <row r="162" spans="1:16" ht="15">
      <c r="A162" s="107">
        <v>2020</v>
      </c>
      <c r="B162" s="107">
        <v>156</v>
      </c>
      <c r="C162" s="298" t="s">
        <v>676</v>
      </c>
      <c r="D162" s="109" t="s">
        <v>536</v>
      </c>
      <c r="E162" s="109" t="s">
        <v>130</v>
      </c>
      <c r="F162" s="111" t="s">
        <v>624</v>
      </c>
      <c r="G162" s="111" t="s">
        <v>343</v>
      </c>
      <c r="H162" s="112">
        <v>108.75</v>
      </c>
      <c r="I162" s="112">
        <v>19.61</v>
      </c>
      <c r="J162" s="111" t="s">
        <v>184</v>
      </c>
      <c r="K162" s="305" t="s">
        <v>185</v>
      </c>
      <c r="L162" s="109" t="s">
        <v>528</v>
      </c>
      <c r="M162" s="112">
        <f>IF(P162="SI",0,H162)</f>
        <v>108.75</v>
      </c>
      <c r="N162" s="112">
        <f>IF(P162="SI",0,I162)</f>
        <v>19.61</v>
      </c>
      <c r="O162" s="112">
        <f>M162-N162</f>
        <v>89.14</v>
      </c>
      <c r="P162" s="107" t="s">
        <v>136</v>
      </c>
    </row>
    <row r="163" spans="1:16" ht="15">
      <c r="A163" s="107">
        <v>2020</v>
      </c>
      <c r="B163" s="107">
        <v>157</v>
      </c>
      <c r="C163" s="298" t="s">
        <v>677</v>
      </c>
      <c r="D163" s="109" t="s">
        <v>536</v>
      </c>
      <c r="E163" s="109" t="s">
        <v>130</v>
      </c>
      <c r="F163" s="111" t="s">
        <v>624</v>
      </c>
      <c r="G163" s="111" t="s">
        <v>343</v>
      </c>
      <c r="H163" s="112">
        <v>25.55</v>
      </c>
      <c r="I163" s="112">
        <v>4.55</v>
      </c>
      <c r="J163" s="111" t="s">
        <v>184</v>
      </c>
      <c r="K163" s="305" t="s">
        <v>185</v>
      </c>
      <c r="L163" s="109" t="s">
        <v>528</v>
      </c>
      <c r="M163" s="112">
        <f>IF(P163="SI",0,H163)</f>
        <v>25.55</v>
      </c>
      <c r="N163" s="112">
        <f>IF(P163="SI",0,I163)</f>
        <v>4.55</v>
      </c>
      <c r="O163" s="112">
        <f>M163-N163</f>
        <v>21</v>
      </c>
      <c r="P163" s="107" t="s">
        <v>136</v>
      </c>
    </row>
    <row r="164" spans="1:16" ht="15">
      <c r="A164" s="107">
        <v>2020</v>
      </c>
      <c r="B164" s="107">
        <v>158</v>
      </c>
      <c r="C164" s="298" t="s">
        <v>678</v>
      </c>
      <c r="D164" s="109" t="s">
        <v>571</v>
      </c>
      <c r="E164" s="109" t="s">
        <v>130</v>
      </c>
      <c r="F164" s="111" t="s">
        <v>679</v>
      </c>
      <c r="G164" s="111" t="s">
        <v>414</v>
      </c>
      <c r="H164" s="112">
        <v>174.57</v>
      </c>
      <c r="I164" s="112">
        <v>31.39</v>
      </c>
      <c r="J164" s="111" t="s">
        <v>268</v>
      </c>
      <c r="K164" s="305" t="s">
        <v>269</v>
      </c>
      <c r="L164" s="109" t="s">
        <v>680</v>
      </c>
      <c r="M164" s="112">
        <f>IF(P164="SI",0,H164)</f>
        <v>174.57</v>
      </c>
      <c r="N164" s="112">
        <f>IF(P164="SI",0,I164)</f>
        <v>31.39</v>
      </c>
      <c r="O164" s="112">
        <f>M164-N164</f>
        <v>143.18</v>
      </c>
      <c r="P164" s="107" t="s">
        <v>136</v>
      </c>
    </row>
    <row r="165" spans="1:16" ht="15">
      <c r="A165" s="107">
        <v>2020</v>
      </c>
      <c r="B165" s="107">
        <v>159</v>
      </c>
      <c r="C165" s="298" t="s">
        <v>681</v>
      </c>
      <c r="D165" s="109" t="s">
        <v>682</v>
      </c>
      <c r="E165" s="109" t="s">
        <v>130</v>
      </c>
      <c r="F165" s="111" t="s">
        <v>679</v>
      </c>
      <c r="G165" s="111" t="s">
        <v>276</v>
      </c>
      <c r="H165" s="112">
        <v>56.42</v>
      </c>
      <c r="I165" s="112">
        <v>4.22</v>
      </c>
      <c r="J165" s="111" t="s">
        <v>268</v>
      </c>
      <c r="K165" s="305" t="s">
        <v>269</v>
      </c>
      <c r="L165" s="109" t="s">
        <v>651</v>
      </c>
      <c r="M165" s="112">
        <f>IF(P165="SI",0,H165)</f>
        <v>56.42</v>
      </c>
      <c r="N165" s="112">
        <f>IF(P165="SI",0,I165)</f>
        <v>4.22</v>
      </c>
      <c r="O165" s="112">
        <f>M165-N165</f>
        <v>52.2</v>
      </c>
      <c r="P165" s="107" t="s">
        <v>136</v>
      </c>
    </row>
    <row r="166" spans="1:16" ht="15">
      <c r="A166" s="107">
        <v>2020</v>
      </c>
      <c r="B166" s="107">
        <v>160</v>
      </c>
      <c r="C166" s="298" t="s">
        <v>683</v>
      </c>
      <c r="D166" s="109" t="s">
        <v>684</v>
      </c>
      <c r="E166" s="109" t="s">
        <v>130</v>
      </c>
      <c r="F166" s="111" t="s">
        <v>685</v>
      </c>
      <c r="G166" s="111" t="s">
        <v>276</v>
      </c>
      <c r="H166" s="112">
        <v>56.42</v>
      </c>
      <c r="I166" s="112">
        <v>4.22</v>
      </c>
      <c r="J166" s="111" t="s">
        <v>268</v>
      </c>
      <c r="K166" s="305" t="s">
        <v>269</v>
      </c>
      <c r="L166" s="109" t="s">
        <v>607</v>
      </c>
      <c r="M166" s="112">
        <f>IF(P166="SI",0,H166)</f>
        <v>56.42</v>
      </c>
      <c r="N166" s="112">
        <f>IF(P166="SI",0,I166)</f>
        <v>4.22</v>
      </c>
      <c r="O166" s="112">
        <f>M166-N166</f>
        <v>52.2</v>
      </c>
      <c r="P166" s="107" t="s">
        <v>136</v>
      </c>
    </row>
    <row r="167" spans="1:16" ht="15">
      <c r="A167" s="107">
        <v>2020</v>
      </c>
      <c r="B167" s="107">
        <v>161</v>
      </c>
      <c r="C167" s="298" t="s">
        <v>686</v>
      </c>
      <c r="D167" s="109" t="s">
        <v>457</v>
      </c>
      <c r="E167" s="109" t="s">
        <v>130</v>
      </c>
      <c r="F167" s="111" t="s">
        <v>687</v>
      </c>
      <c r="G167" s="111"/>
      <c r="H167" s="112">
        <v>7.3</v>
      </c>
      <c r="I167" s="112">
        <v>0.66</v>
      </c>
      <c r="J167" s="111" t="s">
        <v>201</v>
      </c>
      <c r="K167" s="305" t="s">
        <v>202</v>
      </c>
      <c r="L167" s="109" t="s">
        <v>688</v>
      </c>
      <c r="M167" s="112">
        <f>IF(P167="SI",0,H167)</f>
        <v>7.3</v>
      </c>
      <c r="N167" s="112">
        <f>IF(P167="SI",0,I167)</f>
        <v>0.66</v>
      </c>
      <c r="O167" s="112">
        <f>M167-N167</f>
        <v>6.64</v>
      </c>
      <c r="P167" s="107" t="s">
        <v>136</v>
      </c>
    </row>
    <row r="168" spans="1:16" ht="15">
      <c r="A168" s="107">
        <v>2020</v>
      </c>
      <c r="B168" s="107">
        <v>162</v>
      </c>
      <c r="C168" s="298" t="s">
        <v>689</v>
      </c>
      <c r="D168" s="109" t="s">
        <v>536</v>
      </c>
      <c r="E168" s="109" t="s">
        <v>130</v>
      </c>
      <c r="F168" s="111" t="s">
        <v>690</v>
      </c>
      <c r="G168" s="111"/>
      <c r="H168" s="112">
        <v>12.53</v>
      </c>
      <c r="I168" s="112">
        <v>1.14</v>
      </c>
      <c r="J168" s="111" t="s">
        <v>201</v>
      </c>
      <c r="K168" s="305" t="s">
        <v>202</v>
      </c>
      <c r="L168" s="109" t="s">
        <v>691</v>
      </c>
      <c r="M168" s="112">
        <f>IF(P168="SI",0,H168)</f>
        <v>12.53</v>
      </c>
      <c r="N168" s="112">
        <f>IF(P168="SI",0,I168)</f>
        <v>1.14</v>
      </c>
      <c r="O168" s="112">
        <f>M168-N168</f>
        <v>11.389999999999999</v>
      </c>
      <c r="P168" s="107" t="s">
        <v>136</v>
      </c>
    </row>
    <row r="169" spans="1:16" ht="15">
      <c r="A169" s="107">
        <v>2020</v>
      </c>
      <c r="B169" s="107">
        <v>163</v>
      </c>
      <c r="C169" s="298" t="s">
        <v>692</v>
      </c>
      <c r="D169" s="109" t="s">
        <v>536</v>
      </c>
      <c r="E169" s="109" t="s">
        <v>130</v>
      </c>
      <c r="F169" s="111" t="s">
        <v>690</v>
      </c>
      <c r="G169" s="111"/>
      <c r="H169" s="112">
        <v>10.03</v>
      </c>
      <c r="I169" s="112">
        <v>0.91</v>
      </c>
      <c r="J169" s="111" t="s">
        <v>201</v>
      </c>
      <c r="K169" s="305" t="s">
        <v>202</v>
      </c>
      <c r="L169" s="109" t="s">
        <v>691</v>
      </c>
      <c r="M169" s="112">
        <f>IF(P169="SI",0,H169)</f>
        <v>10.03</v>
      </c>
      <c r="N169" s="112">
        <f>IF(P169="SI",0,I169)</f>
        <v>0.91</v>
      </c>
      <c r="O169" s="112">
        <f>M169-N169</f>
        <v>9.12</v>
      </c>
      <c r="P169" s="107" t="s">
        <v>136</v>
      </c>
    </row>
    <row r="170" spans="1:16" ht="15">
      <c r="A170" s="107">
        <v>2020</v>
      </c>
      <c r="B170" s="107">
        <v>164</v>
      </c>
      <c r="C170" s="298" t="s">
        <v>693</v>
      </c>
      <c r="D170" s="109" t="s">
        <v>536</v>
      </c>
      <c r="E170" s="109" t="s">
        <v>130</v>
      </c>
      <c r="F170" s="111" t="s">
        <v>694</v>
      </c>
      <c r="G170" s="111"/>
      <c r="H170" s="112">
        <v>23.47</v>
      </c>
      <c r="I170" s="112">
        <v>2.13</v>
      </c>
      <c r="J170" s="111" t="s">
        <v>201</v>
      </c>
      <c r="K170" s="305" t="s">
        <v>202</v>
      </c>
      <c r="L170" s="109" t="s">
        <v>691</v>
      </c>
      <c r="M170" s="112">
        <f>IF(P170="SI",0,H170)</f>
        <v>23.47</v>
      </c>
      <c r="N170" s="112">
        <f>IF(P170="SI",0,I170)</f>
        <v>2.13</v>
      </c>
      <c r="O170" s="112">
        <f>M170-N170</f>
        <v>21.34</v>
      </c>
      <c r="P170" s="107" t="s">
        <v>136</v>
      </c>
    </row>
    <row r="171" spans="1:16" ht="15">
      <c r="A171" s="107">
        <v>2020</v>
      </c>
      <c r="B171" s="107">
        <v>165</v>
      </c>
      <c r="C171" s="298" t="s">
        <v>695</v>
      </c>
      <c r="D171" s="109" t="s">
        <v>536</v>
      </c>
      <c r="E171" s="109" t="s">
        <v>130</v>
      </c>
      <c r="F171" s="111" t="s">
        <v>694</v>
      </c>
      <c r="G171" s="111"/>
      <c r="H171" s="112">
        <v>89.54</v>
      </c>
      <c r="I171" s="112">
        <v>8.14</v>
      </c>
      <c r="J171" s="111" t="s">
        <v>201</v>
      </c>
      <c r="K171" s="305" t="s">
        <v>202</v>
      </c>
      <c r="L171" s="109" t="s">
        <v>691</v>
      </c>
      <c r="M171" s="112">
        <f>IF(P171="SI",0,H171)</f>
        <v>89.54</v>
      </c>
      <c r="N171" s="112">
        <f>IF(P171="SI",0,I171)</f>
        <v>8.14</v>
      </c>
      <c r="O171" s="112">
        <f>M171-N171</f>
        <v>81.4</v>
      </c>
      <c r="P171" s="107" t="s">
        <v>136</v>
      </c>
    </row>
    <row r="172" spans="1:16" ht="15">
      <c r="A172" s="107">
        <v>2020</v>
      </c>
      <c r="B172" s="107">
        <v>166</v>
      </c>
      <c r="C172" s="298" t="s">
        <v>696</v>
      </c>
      <c r="D172" s="109" t="s">
        <v>536</v>
      </c>
      <c r="E172" s="109" t="s">
        <v>130</v>
      </c>
      <c r="F172" s="111" t="s">
        <v>690</v>
      </c>
      <c r="G172" s="111"/>
      <c r="H172" s="112">
        <v>19.46</v>
      </c>
      <c r="I172" s="112">
        <v>1.77</v>
      </c>
      <c r="J172" s="111" t="s">
        <v>201</v>
      </c>
      <c r="K172" s="305" t="s">
        <v>202</v>
      </c>
      <c r="L172" s="109" t="s">
        <v>691</v>
      </c>
      <c r="M172" s="112">
        <f>IF(P172="SI",0,H172)</f>
        <v>19.46</v>
      </c>
      <c r="N172" s="112">
        <f>IF(P172="SI",0,I172)</f>
        <v>1.77</v>
      </c>
      <c r="O172" s="112">
        <f>M172-N172</f>
        <v>17.69</v>
      </c>
      <c r="P172" s="107" t="s">
        <v>136</v>
      </c>
    </row>
    <row r="173" spans="1:16" ht="15">
      <c r="A173" s="107">
        <v>2020</v>
      </c>
      <c r="B173" s="107">
        <v>167</v>
      </c>
      <c r="C173" s="298" t="s">
        <v>697</v>
      </c>
      <c r="D173" s="109" t="s">
        <v>571</v>
      </c>
      <c r="E173" s="109" t="s">
        <v>130</v>
      </c>
      <c r="F173" s="111" t="s">
        <v>679</v>
      </c>
      <c r="G173" s="111" t="s">
        <v>414</v>
      </c>
      <c r="H173" s="112">
        <v>207.4</v>
      </c>
      <c r="I173" s="112">
        <v>37.4</v>
      </c>
      <c r="J173" s="111" t="s">
        <v>268</v>
      </c>
      <c r="K173" s="305" t="s">
        <v>269</v>
      </c>
      <c r="L173" s="109" t="s">
        <v>680</v>
      </c>
      <c r="M173" s="112">
        <f>IF(P173="SI",0,H173)</f>
        <v>207.4</v>
      </c>
      <c r="N173" s="112">
        <f>IF(P173="SI",0,I173)</f>
        <v>37.4</v>
      </c>
      <c r="O173" s="112">
        <f>M173-N173</f>
        <v>170</v>
      </c>
      <c r="P173" s="107" t="s">
        <v>136</v>
      </c>
    </row>
    <row r="174" spans="1:16" ht="15">
      <c r="A174" s="107">
        <v>2020</v>
      </c>
      <c r="B174" s="107">
        <v>168</v>
      </c>
      <c r="C174" s="298" t="s">
        <v>698</v>
      </c>
      <c r="D174" s="109" t="s">
        <v>682</v>
      </c>
      <c r="E174" s="109" t="s">
        <v>130</v>
      </c>
      <c r="F174" s="111" t="s">
        <v>679</v>
      </c>
      <c r="G174" s="111" t="s">
        <v>276</v>
      </c>
      <c r="H174" s="112">
        <v>71.71</v>
      </c>
      <c r="I174" s="112">
        <v>12.54</v>
      </c>
      <c r="J174" s="111" t="s">
        <v>268</v>
      </c>
      <c r="K174" s="305" t="s">
        <v>269</v>
      </c>
      <c r="L174" s="109" t="s">
        <v>651</v>
      </c>
      <c r="M174" s="112">
        <f>IF(P174="SI",0,H174)</f>
        <v>71.71</v>
      </c>
      <c r="N174" s="112">
        <f>IF(P174="SI",0,I174)</f>
        <v>12.54</v>
      </c>
      <c r="O174" s="112">
        <f>M174-N174</f>
        <v>59.169999999999995</v>
      </c>
      <c r="P174" s="107" t="s">
        <v>136</v>
      </c>
    </row>
    <row r="175" spans="1:16" ht="15">
      <c r="A175" s="107">
        <v>2020</v>
      </c>
      <c r="B175" s="107">
        <v>169</v>
      </c>
      <c r="C175" s="298" t="s">
        <v>699</v>
      </c>
      <c r="D175" s="109" t="s">
        <v>700</v>
      </c>
      <c r="E175" s="109" t="s">
        <v>130</v>
      </c>
      <c r="F175" s="111" t="s">
        <v>685</v>
      </c>
      <c r="G175" s="111" t="s">
        <v>414</v>
      </c>
      <c r="H175" s="112">
        <v>192.16</v>
      </c>
      <c r="I175" s="112">
        <v>34.07</v>
      </c>
      <c r="J175" s="111" t="s">
        <v>268</v>
      </c>
      <c r="K175" s="305" t="s">
        <v>269</v>
      </c>
      <c r="L175" s="109" t="s">
        <v>667</v>
      </c>
      <c r="M175" s="112">
        <f>IF(P175="SI",0,H175)</f>
        <v>192.16</v>
      </c>
      <c r="N175" s="112">
        <f>IF(P175="SI",0,I175)</f>
        <v>34.07</v>
      </c>
      <c r="O175" s="112">
        <f>M175-N175</f>
        <v>158.09</v>
      </c>
      <c r="P175" s="107" t="s">
        <v>136</v>
      </c>
    </row>
    <row r="176" spans="1:16" ht="15">
      <c r="A176" s="107">
        <v>2020</v>
      </c>
      <c r="B176" s="107">
        <v>170</v>
      </c>
      <c r="C176" s="298" t="s">
        <v>701</v>
      </c>
      <c r="D176" s="109" t="s">
        <v>700</v>
      </c>
      <c r="E176" s="109" t="s">
        <v>130</v>
      </c>
      <c r="F176" s="111" t="s">
        <v>685</v>
      </c>
      <c r="G176" s="111" t="s">
        <v>414</v>
      </c>
      <c r="H176" s="112">
        <v>222.8</v>
      </c>
      <c r="I176" s="112">
        <v>39.6</v>
      </c>
      <c r="J176" s="111" t="s">
        <v>268</v>
      </c>
      <c r="K176" s="305" t="s">
        <v>269</v>
      </c>
      <c r="L176" s="109" t="s">
        <v>667</v>
      </c>
      <c r="M176" s="112">
        <f>IF(P176="SI",0,H176)</f>
        <v>222.8</v>
      </c>
      <c r="N176" s="112">
        <f>IF(P176="SI",0,I176)</f>
        <v>39.6</v>
      </c>
      <c r="O176" s="112">
        <f>M176-N176</f>
        <v>183.20000000000002</v>
      </c>
      <c r="P176" s="107" t="s">
        <v>136</v>
      </c>
    </row>
    <row r="177" spans="1:16" ht="15">
      <c r="A177" s="107">
        <v>2020</v>
      </c>
      <c r="B177" s="107">
        <v>171</v>
      </c>
      <c r="C177" s="298" t="s">
        <v>702</v>
      </c>
      <c r="D177" s="109" t="s">
        <v>684</v>
      </c>
      <c r="E177" s="109" t="s">
        <v>130</v>
      </c>
      <c r="F177" s="111" t="s">
        <v>685</v>
      </c>
      <c r="G177" s="111" t="s">
        <v>276</v>
      </c>
      <c r="H177" s="112">
        <v>58.25</v>
      </c>
      <c r="I177" s="112">
        <v>10.38</v>
      </c>
      <c r="J177" s="111" t="s">
        <v>268</v>
      </c>
      <c r="K177" s="305" t="s">
        <v>269</v>
      </c>
      <c r="L177" s="109" t="s">
        <v>607</v>
      </c>
      <c r="M177" s="112">
        <f>IF(P177="SI",0,H177)</f>
        <v>58.25</v>
      </c>
      <c r="N177" s="112">
        <f>IF(P177="SI",0,I177)</f>
        <v>10.38</v>
      </c>
      <c r="O177" s="112">
        <f>M177-N177</f>
        <v>47.87</v>
      </c>
      <c r="P177" s="107" t="s">
        <v>136</v>
      </c>
    </row>
    <row r="178" spans="1:16" ht="15">
      <c r="A178" s="107">
        <v>2020</v>
      </c>
      <c r="B178" s="107">
        <v>172</v>
      </c>
      <c r="C178" s="298" t="s">
        <v>703</v>
      </c>
      <c r="D178" s="109" t="s">
        <v>642</v>
      </c>
      <c r="E178" s="109" t="s">
        <v>130</v>
      </c>
      <c r="F178" s="111" t="s">
        <v>704</v>
      </c>
      <c r="G178" s="111" t="s">
        <v>118</v>
      </c>
      <c r="H178" s="112">
        <v>666.06</v>
      </c>
      <c r="I178" s="112">
        <v>120.11</v>
      </c>
      <c r="J178" s="111" t="s">
        <v>157</v>
      </c>
      <c r="K178" s="305" t="s">
        <v>158</v>
      </c>
      <c r="L178" s="109" t="s">
        <v>644</v>
      </c>
      <c r="M178" s="112">
        <f>IF(P178="SI",0,H178)</f>
        <v>666.06</v>
      </c>
      <c r="N178" s="112">
        <f>IF(P178="SI",0,I178)</f>
        <v>120.11</v>
      </c>
      <c r="O178" s="112">
        <f>M178-N178</f>
        <v>545.9499999999999</v>
      </c>
      <c r="P178" s="107" t="s">
        <v>136</v>
      </c>
    </row>
    <row r="179" spans="1:16" ht="15">
      <c r="A179" s="107">
        <v>2020</v>
      </c>
      <c r="B179" s="107">
        <v>173</v>
      </c>
      <c r="C179" s="298" t="s">
        <v>705</v>
      </c>
      <c r="D179" s="109" t="s">
        <v>457</v>
      </c>
      <c r="E179" s="109" t="s">
        <v>130</v>
      </c>
      <c r="F179" s="111" t="s">
        <v>706</v>
      </c>
      <c r="G179" s="111"/>
      <c r="H179" s="112">
        <v>14.1</v>
      </c>
      <c r="I179" s="112">
        <v>1.28</v>
      </c>
      <c r="J179" s="111" t="s">
        <v>201</v>
      </c>
      <c r="K179" s="305" t="s">
        <v>202</v>
      </c>
      <c r="L179" s="109" t="s">
        <v>688</v>
      </c>
      <c r="M179" s="112">
        <f>IF(P179="SI",0,H179)</f>
        <v>14.1</v>
      </c>
      <c r="N179" s="112">
        <f>IF(P179="SI",0,I179)</f>
        <v>1.28</v>
      </c>
      <c r="O179" s="112">
        <f>M179-N179</f>
        <v>12.82</v>
      </c>
      <c r="P179" s="107" t="s">
        <v>136</v>
      </c>
    </row>
    <row r="180" spans="1:16" ht="15">
      <c r="A180" s="107">
        <v>2020</v>
      </c>
      <c r="B180" s="107">
        <v>174</v>
      </c>
      <c r="C180" s="298" t="s">
        <v>707</v>
      </c>
      <c r="D180" s="109" t="s">
        <v>532</v>
      </c>
      <c r="E180" s="109" t="s">
        <v>130</v>
      </c>
      <c r="F180" s="111" t="s">
        <v>708</v>
      </c>
      <c r="G180" s="111" t="s">
        <v>709</v>
      </c>
      <c r="H180" s="112">
        <v>329.4</v>
      </c>
      <c r="I180" s="112">
        <v>59.4</v>
      </c>
      <c r="J180" s="111" t="s">
        <v>710</v>
      </c>
      <c r="K180" s="305" t="s">
        <v>711</v>
      </c>
      <c r="L180" s="109" t="s">
        <v>625</v>
      </c>
      <c r="M180" s="112">
        <f>IF(P180="SI",0,H180)</f>
        <v>329.4</v>
      </c>
      <c r="N180" s="112">
        <f>IF(P180="SI",0,I180)</f>
        <v>59.4</v>
      </c>
      <c r="O180" s="112">
        <f>M180-N180</f>
        <v>270</v>
      </c>
      <c r="P180" s="107" t="s">
        <v>136</v>
      </c>
    </row>
    <row r="181" spans="1:16" ht="15">
      <c r="A181" s="107">
        <v>2020</v>
      </c>
      <c r="B181" s="107">
        <v>175</v>
      </c>
      <c r="C181" s="298" t="s">
        <v>712</v>
      </c>
      <c r="D181" s="109" t="s">
        <v>713</v>
      </c>
      <c r="E181" s="109" t="s">
        <v>130</v>
      </c>
      <c r="F181" s="111" t="s">
        <v>446</v>
      </c>
      <c r="G181" s="111" t="s">
        <v>447</v>
      </c>
      <c r="H181" s="112">
        <v>634.4</v>
      </c>
      <c r="I181" s="112">
        <v>114.4</v>
      </c>
      <c r="J181" s="111" t="s">
        <v>448</v>
      </c>
      <c r="K181" s="305" t="s">
        <v>449</v>
      </c>
      <c r="L181" s="109" t="s">
        <v>526</v>
      </c>
      <c r="M181" s="112">
        <f>IF(P181="SI",0,H181)</f>
        <v>634.4</v>
      </c>
      <c r="N181" s="112">
        <f>IF(P181="SI",0,I181)</f>
        <v>114.4</v>
      </c>
      <c r="O181" s="112">
        <f>M181-N181</f>
        <v>520</v>
      </c>
      <c r="P181" s="107" t="s">
        <v>136</v>
      </c>
    </row>
    <row r="182" spans="1:16" ht="15">
      <c r="A182" s="107">
        <v>2020</v>
      </c>
      <c r="B182" s="107">
        <v>176</v>
      </c>
      <c r="C182" s="298" t="s">
        <v>714</v>
      </c>
      <c r="D182" s="109" t="s">
        <v>691</v>
      </c>
      <c r="E182" s="109" t="s">
        <v>130</v>
      </c>
      <c r="F182" s="111" t="s">
        <v>715</v>
      </c>
      <c r="G182" s="111" t="s">
        <v>716</v>
      </c>
      <c r="H182" s="112">
        <v>7289.48</v>
      </c>
      <c r="I182" s="112">
        <v>1314.5</v>
      </c>
      <c r="J182" s="111" t="s">
        <v>478</v>
      </c>
      <c r="K182" s="305" t="s">
        <v>479</v>
      </c>
      <c r="L182" s="109" t="s">
        <v>717</v>
      </c>
      <c r="M182" s="112">
        <f>IF(P182="SI",0,H182)</f>
        <v>7289.48</v>
      </c>
      <c r="N182" s="112">
        <f>IF(P182="SI",0,I182)</f>
        <v>1314.5</v>
      </c>
      <c r="O182" s="112">
        <f>M182-N182</f>
        <v>5974.98</v>
      </c>
      <c r="P182" s="107" t="s">
        <v>136</v>
      </c>
    </row>
    <row r="183" spans="1:16" ht="15">
      <c r="A183" s="107">
        <v>2020</v>
      </c>
      <c r="B183" s="107">
        <v>177</v>
      </c>
      <c r="C183" s="298" t="s">
        <v>718</v>
      </c>
      <c r="D183" s="109" t="s">
        <v>719</v>
      </c>
      <c r="E183" s="109" t="s">
        <v>130</v>
      </c>
      <c r="F183" s="111" t="s">
        <v>720</v>
      </c>
      <c r="G183" s="111" t="s">
        <v>721</v>
      </c>
      <c r="H183" s="112">
        <v>457.5</v>
      </c>
      <c r="I183" s="112">
        <v>82.5</v>
      </c>
      <c r="J183" s="111" t="s">
        <v>722</v>
      </c>
      <c r="K183" s="305" t="s">
        <v>723</v>
      </c>
      <c r="L183" s="109" t="s">
        <v>115</v>
      </c>
      <c r="M183" s="112">
        <f>IF(P183="SI",0,H183)</f>
        <v>457.5</v>
      </c>
      <c r="N183" s="112">
        <f>IF(P183="SI",0,I183)</f>
        <v>82.5</v>
      </c>
      <c r="O183" s="112">
        <f>M183-N183</f>
        <v>375</v>
      </c>
      <c r="P183" s="107" t="s">
        <v>136</v>
      </c>
    </row>
    <row r="184" spans="1:16" ht="15">
      <c r="A184" s="107">
        <v>2020</v>
      </c>
      <c r="B184" s="107">
        <v>178</v>
      </c>
      <c r="C184" s="298" t="s">
        <v>724</v>
      </c>
      <c r="D184" s="109" t="s">
        <v>484</v>
      </c>
      <c r="E184" s="109" t="s">
        <v>130</v>
      </c>
      <c r="F184" s="111" t="s">
        <v>725</v>
      </c>
      <c r="G184" s="111" t="s">
        <v>433</v>
      </c>
      <c r="H184" s="112">
        <v>4.49</v>
      </c>
      <c r="I184" s="112">
        <v>0</v>
      </c>
      <c r="J184" s="111" t="s">
        <v>196</v>
      </c>
      <c r="K184" s="305" t="s">
        <v>197</v>
      </c>
      <c r="L184" s="109" t="s">
        <v>488</v>
      </c>
      <c r="M184" s="112">
        <f>IF(P184="SI",0,H184)</f>
        <v>4.49</v>
      </c>
      <c r="N184" s="112">
        <f>IF(P184="SI",0,I184)</f>
        <v>0</v>
      </c>
      <c r="O184" s="112">
        <f>M184-N184</f>
        <v>4.49</v>
      </c>
      <c r="P184" s="107" t="s">
        <v>136</v>
      </c>
    </row>
    <row r="185" spans="1:16" ht="15">
      <c r="A185" s="107">
        <v>2020</v>
      </c>
      <c r="B185" s="107">
        <v>179</v>
      </c>
      <c r="C185" s="298" t="s">
        <v>726</v>
      </c>
      <c r="D185" s="109" t="s">
        <v>691</v>
      </c>
      <c r="E185" s="109" t="s">
        <v>130</v>
      </c>
      <c r="F185" s="111" t="s">
        <v>727</v>
      </c>
      <c r="G185" s="111" t="s">
        <v>433</v>
      </c>
      <c r="H185" s="112">
        <v>619.19</v>
      </c>
      <c r="I185" s="112">
        <v>0</v>
      </c>
      <c r="J185" s="111" t="s">
        <v>196</v>
      </c>
      <c r="K185" s="305" t="s">
        <v>197</v>
      </c>
      <c r="L185" s="109" t="s">
        <v>717</v>
      </c>
      <c r="M185" s="112">
        <f>IF(P185="SI",0,H185)</f>
        <v>619.19</v>
      </c>
      <c r="N185" s="112">
        <f>IF(P185="SI",0,I185)</f>
        <v>0</v>
      </c>
      <c r="O185" s="112">
        <f>M185-N185</f>
        <v>619.19</v>
      </c>
      <c r="P185" s="107" t="s">
        <v>136</v>
      </c>
    </row>
    <row r="186" spans="1:16" ht="15">
      <c r="A186" s="107">
        <v>2020</v>
      </c>
      <c r="B186" s="107">
        <v>180</v>
      </c>
      <c r="C186" s="298" t="s">
        <v>728</v>
      </c>
      <c r="D186" s="109" t="s">
        <v>729</v>
      </c>
      <c r="E186" s="109" t="s">
        <v>130</v>
      </c>
      <c r="F186" s="111" t="s">
        <v>730</v>
      </c>
      <c r="G186" s="111" t="s">
        <v>731</v>
      </c>
      <c r="H186" s="112">
        <v>732</v>
      </c>
      <c r="I186" s="112">
        <v>132</v>
      </c>
      <c r="J186" s="111" t="s">
        <v>732</v>
      </c>
      <c r="K186" s="305" t="s">
        <v>733</v>
      </c>
      <c r="L186" s="109" t="s">
        <v>729</v>
      </c>
      <c r="M186" s="112">
        <f>IF(P186="SI",0,H186)</f>
        <v>732</v>
      </c>
      <c r="N186" s="112">
        <f>IF(P186="SI",0,I186)</f>
        <v>132</v>
      </c>
      <c r="O186" s="112">
        <f>M186-N186</f>
        <v>600</v>
      </c>
      <c r="P186" s="107" t="s">
        <v>136</v>
      </c>
    </row>
    <row r="187" spans="1:16" ht="15">
      <c r="A187" s="107">
        <v>2020</v>
      </c>
      <c r="B187" s="107">
        <v>181</v>
      </c>
      <c r="C187" s="298" t="s">
        <v>734</v>
      </c>
      <c r="D187" s="109" t="s">
        <v>115</v>
      </c>
      <c r="E187" s="109" t="s">
        <v>130</v>
      </c>
      <c r="F187" s="111" t="s">
        <v>735</v>
      </c>
      <c r="G187" s="111" t="s">
        <v>736</v>
      </c>
      <c r="H187" s="112">
        <v>268.4</v>
      </c>
      <c r="I187" s="112">
        <v>48.4</v>
      </c>
      <c r="J187" s="111" t="s">
        <v>737</v>
      </c>
      <c r="K187" s="305" t="s">
        <v>738</v>
      </c>
      <c r="L187" s="109" t="s">
        <v>115</v>
      </c>
      <c r="M187" s="112">
        <f>IF(P187="SI",0,H187)</f>
        <v>268.4</v>
      </c>
      <c r="N187" s="112">
        <f>IF(P187="SI",0,I187)</f>
        <v>48.4</v>
      </c>
      <c r="O187" s="112">
        <f>M187-N187</f>
        <v>219.99999999999997</v>
      </c>
      <c r="P187" s="107" t="s">
        <v>136</v>
      </c>
    </row>
    <row r="188" spans="1:16" ht="15">
      <c r="A188" s="107">
        <v>2020</v>
      </c>
      <c r="B188" s="107">
        <v>182</v>
      </c>
      <c r="C188" s="298" t="s">
        <v>739</v>
      </c>
      <c r="D188" s="109" t="s">
        <v>115</v>
      </c>
      <c r="E188" s="109" t="s">
        <v>130</v>
      </c>
      <c r="F188" s="111" t="s">
        <v>740</v>
      </c>
      <c r="G188" s="111" t="s">
        <v>172</v>
      </c>
      <c r="H188" s="112">
        <v>185.05</v>
      </c>
      <c r="I188" s="112">
        <v>33.37</v>
      </c>
      <c r="J188" s="111" t="s">
        <v>173</v>
      </c>
      <c r="K188" s="305" t="s">
        <v>174</v>
      </c>
      <c r="L188" s="109" t="s">
        <v>741</v>
      </c>
      <c r="M188" s="112">
        <f>IF(P188="SI",0,H188)</f>
        <v>185.05</v>
      </c>
      <c r="N188" s="112">
        <f>IF(P188="SI",0,I188)</f>
        <v>33.37</v>
      </c>
      <c r="O188" s="112">
        <f>M188-N188</f>
        <v>151.68</v>
      </c>
      <c r="P188" s="107" t="s">
        <v>136</v>
      </c>
    </row>
    <row r="189" spans="1:16" ht="15">
      <c r="A189" s="107">
        <v>2020</v>
      </c>
      <c r="B189" s="107">
        <v>183</v>
      </c>
      <c r="C189" s="298" t="s">
        <v>742</v>
      </c>
      <c r="D189" s="109" t="s">
        <v>743</v>
      </c>
      <c r="E189" s="109" t="s">
        <v>130</v>
      </c>
      <c r="F189" s="111" t="s">
        <v>744</v>
      </c>
      <c r="G189" s="111" t="s">
        <v>745</v>
      </c>
      <c r="H189" s="112">
        <v>280.6</v>
      </c>
      <c r="I189" s="112">
        <v>50.6</v>
      </c>
      <c r="J189" s="111" t="s">
        <v>746</v>
      </c>
      <c r="K189" s="305" t="s">
        <v>747</v>
      </c>
      <c r="L189" s="109" t="s">
        <v>748</v>
      </c>
      <c r="M189" s="112">
        <f>IF(P189="SI",0,H189)</f>
        <v>280.6</v>
      </c>
      <c r="N189" s="112">
        <f>IF(P189="SI",0,I189)</f>
        <v>50.6</v>
      </c>
      <c r="O189" s="112">
        <f>M189-N189</f>
        <v>230.00000000000003</v>
      </c>
      <c r="P189" s="107" t="s">
        <v>136</v>
      </c>
    </row>
    <row r="190" spans="1:16" ht="15">
      <c r="A190" s="107">
        <v>2020</v>
      </c>
      <c r="B190" s="107">
        <v>184</v>
      </c>
      <c r="C190" s="298" t="s">
        <v>749</v>
      </c>
      <c r="D190" s="109" t="s">
        <v>680</v>
      </c>
      <c r="E190" s="109" t="s">
        <v>130</v>
      </c>
      <c r="F190" s="111" t="s">
        <v>750</v>
      </c>
      <c r="G190" s="111" t="s">
        <v>125</v>
      </c>
      <c r="H190" s="112">
        <v>37515.24</v>
      </c>
      <c r="I190" s="112">
        <v>3410.48</v>
      </c>
      <c r="J190" s="111" t="s">
        <v>751</v>
      </c>
      <c r="K190" s="305" t="s">
        <v>752</v>
      </c>
      <c r="L190" s="109" t="s">
        <v>651</v>
      </c>
      <c r="M190" s="112">
        <f>IF(P190="SI",0,H190)</f>
        <v>37515.24</v>
      </c>
      <c r="N190" s="112">
        <f>IF(P190="SI",0,I190)</f>
        <v>3410.48</v>
      </c>
      <c r="O190" s="112">
        <f>M190-N190</f>
        <v>34104.759999999995</v>
      </c>
      <c r="P190" s="107" t="s">
        <v>136</v>
      </c>
    </row>
    <row r="191" spans="1:16" ht="15">
      <c r="A191" s="107">
        <v>2020</v>
      </c>
      <c r="B191" s="107">
        <v>185</v>
      </c>
      <c r="C191" s="298" t="s">
        <v>753</v>
      </c>
      <c r="D191" s="109" t="s">
        <v>754</v>
      </c>
      <c r="E191" s="109" t="s">
        <v>130</v>
      </c>
      <c r="F191" s="111" t="s">
        <v>750</v>
      </c>
      <c r="G191" s="111" t="s">
        <v>125</v>
      </c>
      <c r="H191" s="112">
        <v>-37515.24</v>
      </c>
      <c r="I191" s="112">
        <v>-3410.48</v>
      </c>
      <c r="J191" s="111" t="s">
        <v>751</v>
      </c>
      <c r="K191" s="305" t="s">
        <v>752</v>
      </c>
      <c r="L191" s="109" t="s">
        <v>536</v>
      </c>
      <c r="M191" s="112">
        <f>IF(P191="SI",0,H191)</f>
        <v>-37515.24</v>
      </c>
      <c r="N191" s="112">
        <f>IF(P191="SI",0,I191)</f>
        <v>-3410.48</v>
      </c>
      <c r="O191" s="112">
        <f>M191-N191</f>
        <v>-34104.759999999995</v>
      </c>
      <c r="P191" s="107" t="s">
        <v>136</v>
      </c>
    </row>
    <row r="192" spans="1:16" ht="15">
      <c r="A192" s="107">
        <v>2020</v>
      </c>
      <c r="B192" s="107">
        <v>186</v>
      </c>
      <c r="C192" s="298" t="s">
        <v>755</v>
      </c>
      <c r="D192" s="109" t="s">
        <v>741</v>
      </c>
      <c r="E192" s="109" t="s">
        <v>130</v>
      </c>
      <c r="F192" s="111" t="s">
        <v>756</v>
      </c>
      <c r="G192" s="111">
        <v>7740434833</v>
      </c>
      <c r="H192" s="112">
        <v>10869.55</v>
      </c>
      <c r="I192" s="112">
        <v>1799.34</v>
      </c>
      <c r="J192" s="111" t="s">
        <v>546</v>
      </c>
      <c r="K192" s="305" t="s">
        <v>547</v>
      </c>
      <c r="L192" s="109" t="s">
        <v>741</v>
      </c>
      <c r="M192" s="112">
        <f>IF(P192="SI",0,H192)</f>
        <v>10869.55</v>
      </c>
      <c r="N192" s="112">
        <f>IF(P192="SI",0,I192)</f>
        <v>1799.34</v>
      </c>
      <c r="O192" s="112">
        <f>M192-N192</f>
        <v>9070.21</v>
      </c>
      <c r="P192" s="107" t="s">
        <v>136</v>
      </c>
    </row>
    <row r="193" spans="1:16" ht="15">
      <c r="A193" s="107">
        <v>2020</v>
      </c>
      <c r="B193" s="107">
        <v>187</v>
      </c>
      <c r="C193" s="298" t="s">
        <v>757</v>
      </c>
      <c r="D193" s="109" t="s">
        <v>758</v>
      </c>
      <c r="E193" s="109" t="s">
        <v>130</v>
      </c>
      <c r="F193" s="111" t="s">
        <v>759</v>
      </c>
      <c r="G193" s="111" t="s">
        <v>760</v>
      </c>
      <c r="H193" s="112">
        <v>1519.45</v>
      </c>
      <c r="I193" s="112">
        <v>274</v>
      </c>
      <c r="J193" s="111" t="s">
        <v>761</v>
      </c>
      <c r="K193" s="305" t="s">
        <v>762</v>
      </c>
      <c r="L193" s="109" t="s">
        <v>763</v>
      </c>
      <c r="M193" s="112">
        <f>IF(P193="SI",0,H193)</f>
        <v>1519.45</v>
      </c>
      <c r="N193" s="112">
        <f>IF(P193="SI",0,I193)</f>
        <v>274</v>
      </c>
      <c r="O193" s="112">
        <f>M193-N193</f>
        <v>1245.45</v>
      </c>
      <c r="P193" s="107" t="s">
        <v>136</v>
      </c>
    </row>
    <row r="194" spans="1:16" ht="15">
      <c r="A194" s="107">
        <v>2020</v>
      </c>
      <c r="B194" s="107">
        <v>188</v>
      </c>
      <c r="C194" s="298" t="s">
        <v>764</v>
      </c>
      <c r="D194" s="109" t="s">
        <v>765</v>
      </c>
      <c r="E194" s="109" t="s">
        <v>130</v>
      </c>
      <c r="F194" s="111" t="s">
        <v>766</v>
      </c>
      <c r="G194" s="111" t="s">
        <v>767</v>
      </c>
      <c r="H194" s="112">
        <v>164.7</v>
      </c>
      <c r="I194" s="112">
        <v>29.7</v>
      </c>
      <c r="J194" s="111" t="s">
        <v>768</v>
      </c>
      <c r="K194" s="305" t="s">
        <v>769</v>
      </c>
      <c r="L194" s="109" t="s">
        <v>763</v>
      </c>
      <c r="M194" s="112">
        <f>IF(P194="SI",0,H194)</f>
        <v>164.7</v>
      </c>
      <c r="N194" s="112">
        <f>IF(P194="SI",0,I194)</f>
        <v>29.7</v>
      </c>
      <c r="O194" s="112">
        <f>M194-N194</f>
        <v>135</v>
      </c>
      <c r="P194" s="107" t="s">
        <v>136</v>
      </c>
    </row>
    <row r="195" spans="1:16" ht="15">
      <c r="A195" s="107">
        <v>2020</v>
      </c>
      <c r="B195" s="107">
        <v>189</v>
      </c>
      <c r="C195" s="298" t="s">
        <v>770</v>
      </c>
      <c r="D195" s="109" t="s">
        <v>771</v>
      </c>
      <c r="E195" s="109" t="s">
        <v>130</v>
      </c>
      <c r="F195" s="111" t="s">
        <v>772</v>
      </c>
      <c r="G195" s="111" t="s">
        <v>773</v>
      </c>
      <c r="H195" s="112">
        <v>1000</v>
      </c>
      <c r="I195" s="112">
        <v>0</v>
      </c>
      <c r="J195" s="111" t="s">
        <v>774</v>
      </c>
      <c r="K195" s="305" t="s">
        <v>775</v>
      </c>
      <c r="L195" s="109" t="s">
        <v>776</v>
      </c>
      <c r="M195" s="112">
        <f>IF(P195="SI",0,H195)</f>
        <v>1000</v>
      </c>
      <c r="N195" s="112">
        <f>IF(P195="SI",0,I195)</f>
        <v>0</v>
      </c>
      <c r="O195" s="112">
        <f>M195-N195</f>
        <v>1000</v>
      </c>
      <c r="P195" s="107" t="s">
        <v>136</v>
      </c>
    </row>
    <row r="196" spans="1:16" ht="15">
      <c r="A196" s="107">
        <v>2020</v>
      </c>
      <c r="B196" s="107">
        <v>190</v>
      </c>
      <c r="C196" s="298" t="s">
        <v>777</v>
      </c>
      <c r="D196" s="109" t="s">
        <v>778</v>
      </c>
      <c r="E196" s="109" t="s">
        <v>130</v>
      </c>
      <c r="F196" s="111" t="s">
        <v>779</v>
      </c>
      <c r="G196" s="111" t="s">
        <v>118</v>
      </c>
      <c r="H196" s="112">
        <v>128.48</v>
      </c>
      <c r="I196" s="112">
        <v>23.17</v>
      </c>
      <c r="J196" s="111" t="s">
        <v>157</v>
      </c>
      <c r="K196" s="305" t="s">
        <v>158</v>
      </c>
      <c r="L196" s="109" t="s">
        <v>771</v>
      </c>
      <c r="M196" s="112">
        <f>IF(P196="SI",0,H196)</f>
        <v>128.48</v>
      </c>
      <c r="N196" s="112">
        <f>IF(P196="SI",0,I196)</f>
        <v>23.17</v>
      </c>
      <c r="O196" s="112">
        <f>M196-N196</f>
        <v>105.30999999999999</v>
      </c>
      <c r="P196" s="107" t="s">
        <v>136</v>
      </c>
    </row>
    <row r="197" spans="1:16" ht="15">
      <c r="A197" s="107">
        <v>2020</v>
      </c>
      <c r="B197" s="107">
        <v>191</v>
      </c>
      <c r="C197" s="298" t="s">
        <v>780</v>
      </c>
      <c r="D197" s="109" t="s">
        <v>778</v>
      </c>
      <c r="E197" s="109" t="s">
        <v>130</v>
      </c>
      <c r="F197" s="111" t="s">
        <v>704</v>
      </c>
      <c r="G197" s="111" t="s">
        <v>118</v>
      </c>
      <c r="H197" s="112">
        <v>473.46</v>
      </c>
      <c r="I197" s="112">
        <v>85.38</v>
      </c>
      <c r="J197" s="111" t="s">
        <v>157</v>
      </c>
      <c r="K197" s="305" t="s">
        <v>158</v>
      </c>
      <c r="L197" s="109" t="s">
        <v>771</v>
      </c>
      <c r="M197" s="112">
        <f>IF(P197="SI",0,H197)</f>
        <v>473.46</v>
      </c>
      <c r="N197" s="112">
        <f>IF(P197="SI",0,I197)</f>
        <v>85.38</v>
      </c>
      <c r="O197" s="112">
        <f>M197-N197</f>
        <v>388.08</v>
      </c>
      <c r="P197" s="107" t="s">
        <v>136</v>
      </c>
    </row>
    <row r="198" spans="1:16" ht="15">
      <c r="A198" s="107">
        <v>2020</v>
      </c>
      <c r="B198" s="107">
        <v>192</v>
      </c>
      <c r="C198" s="298" t="s">
        <v>781</v>
      </c>
      <c r="D198" s="109" t="s">
        <v>778</v>
      </c>
      <c r="E198" s="109" t="s">
        <v>130</v>
      </c>
      <c r="F198" s="111" t="s">
        <v>782</v>
      </c>
      <c r="G198" s="111" t="s">
        <v>118</v>
      </c>
      <c r="H198" s="112">
        <v>942.02</v>
      </c>
      <c r="I198" s="112">
        <v>169.87</v>
      </c>
      <c r="J198" s="111" t="s">
        <v>157</v>
      </c>
      <c r="K198" s="305" t="s">
        <v>158</v>
      </c>
      <c r="L198" s="109" t="s">
        <v>771</v>
      </c>
      <c r="M198" s="112">
        <f>IF(P198="SI",0,H198)</f>
        <v>942.02</v>
      </c>
      <c r="N198" s="112">
        <f>IF(P198="SI",0,I198)</f>
        <v>169.87</v>
      </c>
      <c r="O198" s="112">
        <f>M198-N198</f>
        <v>772.15</v>
      </c>
      <c r="P198" s="107" t="s">
        <v>136</v>
      </c>
    </row>
    <row r="199" spans="1:16" ht="15">
      <c r="A199" s="107">
        <v>2020</v>
      </c>
      <c r="B199" s="107">
        <v>193</v>
      </c>
      <c r="C199" s="298" t="s">
        <v>783</v>
      </c>
      <c r="D199" s="109" t="s">
        <v>778</v>
      </c>
      <c r="E199" s="109" t="s">
        <v>130</v>
      </c>
      <c r="F199" s="111" t="s">
        <v>784</v>
      </c>
      <c r="G199" s="111" t="s">
        <v>118</v>
      </c>
      <c r="H199" s="112">
        <v>1512.14</v>
      </c>
      <c r="I199" s="112">
        <v>272.68</v>
      </c>
      <c r="J199" s="111" t="s">
        <v>157</v>
      </c>
      <c r="K199" s="305" t="s">
        <v>158</v>
      </c>
      <c r="L199" s="109" t="s">
        <v>771</v>
      </c>
      <c r="M199" s="112">
        <f>IF(P199="SI",0,H199)</f>
        <v>1512.14</v>
      </c>
      <c r="N199" s="112">
        <f>IF(P199="SI",0,I199)</f>
        <v>272.68</v>
      </c>
      <c r="O199" s="112">
        <f>M199-N199</f>
        <v>1239.46</v>
      </c>
      <c r="P199" s="107" t="s">
        <v>136</v>
      </c>
    </row>
    <row r="200" spans="1:16" ht="15">
      <c r="A200" s="107">
        <v>2020</v>
      </c>
      <c r="B200" s="107">
        <v>200</v>
      </c>
      <c r="C200" s="298" t="s">
        <v>785</v>
      </c>
      <c r="D200" s="109" t="s">
        <v>778</v>
      </c>
      <c r="E200" s="109" t="s">
        <v>130</v>
      </c>
      <c r="F200" s="111" t="s">
        <v>786</v>
      </c>
      <c r="G200" s="111" t="s">
        <v>787</v>
      </c>
      <c r="H200" s="112">
        <v>168.78</v>
      </c>
      <c r="I200" s="112">
        <v>22.32</v>
      </c>
      <c r="J200" s="111" t="s">
        <v>788</v>
      </c>
      <c r="K200" s="305" t="s">
        <v>789</v>
      </c>
      <c r="L200" s="109" t="s">
        <v>778</v>
      </c>
      <c r="M200" s="112">
        <f>IF(P200="SI",0,H200)</f>
        <v>168.78</v>
      </c>
      <c r="N200" s="112">
        <f>IF(P200="SI",0,I200)</f>
        <v>22.32</v>
      </c>
      <c r="O200" s="112">
        <f>M200-N200</f>
        <v>146.46</v>
      </c>
      <c r="P200" s="107" t="s">
        <v>136</v>
      </c>
    </row>
    <row r="201" spans="1:16" ht="15">
      <c r="A201" s="107">
        <v>2020</v>
      </c>
      <c r="B201" s="107">
        <v>201</v>
      </c>
      <c r="C201" s="298" t="s">
        <v>790</v>
      </c>
      <c r="D201" s="109" t="s">
        <v>776</v>
      </c>
      <c r="E201" s="109" t="s">
        <v>130</v>
      </c>
      <c r="F201" s="111" t="s">
        <v>791</v>
      </c>
      <c r="G201" s="111" t="s">
        <v>792</v>
      </c>
      <c r="H201" s="112">
        <v>69367.62</v>
      </c>
      <c r="I201" s="112">
        <v>6306.15</v>
      </c>
      <c r="J201" s="111" t="s">
        <v>793</v>
      </c>
      <c r="K201" s="305" t="s">
        <v>794</v>
      </c>
      <c r="L201" s="109" t="s">
        <v>776</v>
      </c>
      <c r="M201" s="112">
        <f>IF(P201="SI",0,H201)</f>
        <v>69367.62</v>
      </c>
      <c r="N201" s="112">
        <f>IF(P201="SI",0,I201)</f>
        <v>6306.15</v>
      </c>
      <c r="O201" s="112">
        <f>M201-N201</f>
        <v>63061.469999999994</v>
      </c>
      <c r="P201" s="107" t="s">
        <v>136</v>
      </c>
    </row>
    <row r="202" spans="1:16" ht="15">
      <c r="A202" s="107">
        <v>2020</v>
      </c>
      <c r="B202" s="107">
        <v>202</v>
      </c>
      <c r="C202" s="298" t="s">
        <v>795</v>
      </c>
      <c r="D202" s="109" t="s">
        <v>796</v>
      </c>
      <c r="E202" s="109" t="s">
        <v>130</v>
      </c>
      <c r="F202" s="111" t="s">
        <v>797</v>
      </c>
      <c r="G202" s="111" t="s">
        <v>798</v>
      </c>
      <c r="H202" s="112">
        <v>3660</v>
      </c>
      <c r="I202" s="112">
        <v>660</v>
      </c>
      <c r="J202" s="111" t="s">
        <v>478</v>
      </c>
      <c r="K202" s="305" t="s">
        <v>479</v>
      </c>
      <c r="L202" s="109" t="s">
        <v>799</v>
      </c>
      <c r="M202" s="112">
        <f>IF(P202="SI",0,H202)</f>
        <v>3660</v>
      </c>
      <c r="N202" s="112">
        <f>IF(P202="SI",0,I202)</f>
        <v>660</v>
      </c>
      <c r="O202" s="112">
        <f>M202-N202</f>
        <v>3000</v>
      </c>
      <c r="P202" s="107" t="s">
        <v>136</v>
      </c>
    </row>
    <row r="203" spans="1:16" ht="15">
      <c r="A203" s="107">
        <v>2020</v>
      </c>
      <c r="B203" s="107">
        <v>205</v>
      </c>
      <c r="C203" s="298" t="s">
        <v>800</v>
      </c>
      <c r="D203" s="109" t="s">
        <v>801</v>
      </c>
      <c r="E203" s="109" t="s">
        <v>130</v>
      </c>
      <c r="F203" s="111"/>
      <c r="G203" s="111">
        <v>7740434833</v>
      </c>
      <c r="H203" s="112">
        <v>1015.04</v>
      </c>
      <c r="I203" s="112">
        <v>183.04</v>
      </c>
      <c r="J203" s="111" t="s">
        <v>802</v>
      </c>
      <c r="K203" s="305" t="s">
        <v>803</v>
      </c>
      <c r="L203" s="109" t="s">
        <v>801</v>
      </c>
      <c r="M203" s="112">
        <f>IF(P203="SI",0,H203)</f>
        <v>1015.04</v>
      </c>
      <c r="N203" s="112">
        <f>IF(P203="SI",0,I203)</f>
        <v>183.04</v>
      </c>
      <c r="O203" s="112">
        <f>M203-N203</f>
        <v>832</v>
      </c>
      <c r="P203" s="107" t="s">
        <v>136</v>
      </c>
    </row>
    <row r="204" spans="1:16" ht="15">
      <c r="A204" s="107">
        <v>2020</v>
      </c>
      <c r="B204" s="107">
        <v>206</v>
      </c>
      <c r="C204" s="298" t="s">
        <v>220</v>
      </c>
      <c r="D204" s="109" t="s">
        <v>804</v>
      </c>
      <c r="E204" s="109" t="s">
        <v>130</v>
      </c>
      <c r="F204" s="111"/>
      <c r="G204" s="111" t="s">
        <v>805</v>
      </c>
      <c r="H204" s="112">
        <v>355.79</v>
      </c>
      <c r="I204" s="112">
        <v>0</v>
      </c>
      <c r="J204" s="111" t="s">
        <v>806</v>
      </c>
      <c r="K204" s="305" t="s">
        <v>807</v>
      </c>
      <c r="L204" s="109" t="s">
        <v>808</v>
      </c>
      <c r="M204" s="112">
        <f>IF(P204="SI",0,H204)</f>
        <v>355.79</v>
      </c>
      <c r="N204" s="112">
        <f>IF(P204="SI",0,I204)</f>
        <v>0</v>
      </c>
      <c r="O204" s="112">
        <f>M204-N204</f>
        <v>355.79</v>
      </c>
      <c r="P204" s="107" t="s">
        <v>136</v>
      </c>
    </row>
    <row r="205" spans="1:16" ht="15">
      <c r="A205" s="107">
        <v>2020</v>
      </c>
      <c r="B205" s="107">
        <v>207</v>
      </c>
      <c r="C205" s="298" t="s">
        <v>809</v>
      </c>
      <c r="D205" s="109" t="s">
        <v>804</v>
      </c>
      <c r="E205" s="109" t="s">
        <v>130</v>
      </c>
      <c r="F205" s="111" t="s">
        <v>727</v>
      </c>
      <c r="G205" s="111" t="s">
        <v>433</v>
      </c>
      <c r="H205" s="112">
        <v>50.5</v>
      </c>
      <c r="I205" s="112">
        <v>0</v>
      </c>
      <c r="J205" s="111" t="s">
        <v>196</v>
      </c>
      <c r="K205" s="305" t="s">
        <v>197</v>
      </c>
      <c r="L205" s="109" t="s">
        <v>808</v>
      </c>
      <c r="M205" s="112">
        <f>IF(P205="SI",0,H205)</f>
        <v>50.5</v>
      </c>
      <c r="N205" s="112">
        <f>IF(P205="SI",0,I205)</f>
        <v>0</v>
      </c>
      <c r="O205" s="112">
        <f>M205-N205</f>
        <v>50.5</v>
      </c>
      <c r="P205" s="107" t="s">
        <v>136</v>
      </c>
    </row>
    <row r="206" spans="1:16" ht="15">
      <c r="A206" s="107">
        <v>2020</v>
      </c>
      <c r="B206" s="107">
        <v>208</v>
      </c>
      <c r="C206" s="298" t="s">
        <v>810</v>
      </c>
      <c r="D206" s="109" t="s">
        <v>804</v>
      </c>
      <c r="E206" s="109" t="s">
        <v>130</v>
      </c>
      <c r="F206" s="111" t="s">
        <v>116</v>
      </c>
      <c r="G206" s="111" t="s">
        <v>125</v>
      </c>
      <c r="H206" s="112">
        <v>96.59</v>
      </c>
      <c r="I206" s="112">
        <v>17.42</v>
      </c>
      <c r="J206" s="111" t="s">
        <v>120</v>
      </c>
      <c r="K206" s="305" t="s">
        <v>121</v>
      </c>
      <c r="L206" s="109" t="s">
        <v>124</v>
      </c>
      <c r="M206" s="112">
        <f>IF(P206="SI",0,H206)</f>
        <v>96.59</v>
      </c>
      <c r="N206" s="112">
        <f>IF(P206="SI",0,I206)</f>
        <v>17.42</v>
      </c>
      <c r="O206" s="112">
        <f>M206-N206</f>
        <v>79.17</v>
      </c>
      <c r="P206" s="107" t="s">
        <v>136</v>
      </c>
    </row>
    <row r="207" spans="1:16" ht="15">
      <c r="A207" s="107">
        <v>2020</v>
      </c>
      <c r="B207" s="107">
        <v>209</v>
      </c>
      <c r="C207" s="298" t="s">
        <v>811</v>
      </c>
      <c r="D207" s="109" t="s">
        <v>804</v>
      </c>
      <c r="E207" s="109" t="s">
        <v>130</v>
      </c>
      <c r="F207" s="111" t="s">
        <v>116</v>
      </c>
      <c r="G207" s="111" t="s">
        <v>125</v>
      </c>
      <c r="H207" s="112">
        <v>427</v>
      </c>
      <c r="I207" s="112">
        <v>77</v>
      </c>
      <c r="J207" s="111" t="s">
        <v>120</v>
      </c>
      <c r="K207" s="305" t="s">
        <v>121</v>
      </c>
      <c r="L207" s="109" t="s">
        <v>124</v>
      </c>
      <c r="M207" s="112">
        <f>IF(P207="SI",0,H207)</f>
        <v>427</v>
      </c>
      <c r="N207" s="112">
        <f>IF(P207="SI",0,I207)</f>
        <v>77</v>
      </c>
      <c r="O207" s="112">
        <f>M207-N207</f>
        <v>350</v>
      </c>
      <c r="P207" s="107" t="s">
        <v>136</v>
      </c>
    </row>
    <row r="208" spans="1:16" ht="15">
      <c r="A208" s="107">
        <v>2020</v>
      </c>
      <c r="B208" s="107">
        <v>210</v>
      </c>
      <c r="C208" s="298" t="s">
        <v>812</v>
      </c>
      <c r="D208" s="109" t="s">
        <v>813</v>
      </c>
      <c r="E208" s="109" t="s">
        <v>130</v>
      </c>
      <c r="F208" s="111" t="s">
        <v>814</v>
      </c>
      <c r="G208" s="111" t="s">
        <v>500</v>
      </c>
      <c r="H208" s="112">
        <v>226.92</v>
      </c>
      <c r="I208" s="112">
        <v>40.92</v>
      </c>
      <c r="J208" s="111" t="s">
        <v>501</v>
      </c>
      <c r="K208" s="305" t="s">
        <v>502</v>
      </c>
      <c r="L208" s="109" t="s">
        <v>813</v>
      </c>
      <c r="M208" s="112">
        <f>IF(P208="SI",0,H208)</f>
        <v>226.92</v>
      </c>
      <c r="N208" s="112">
        <f>IF(P208="SI",0,I208)</f>
        <v>40.92</v>
      </c>
      <c r="O208" s="112">
        <f>M208-N208</f>
        <v>186</v>
      </c>
      <c r="P208" s="107" t="s">
        <v>136</v>
      </c>
    </row>
    <row r="209" spans="1:16" ht="15">
      <c r="A209" s="107">
        <v>2020</v>
      </c>
      <c r="B209" s="107">
        <v>211</v>
      </c>
      <c r="C209" s="298" t="s">
        <v>815</v>
      </c>
      <c r="D209" s="109" t="s">
        <v>816</v>
      </c>
      <c r="E209" s="109" t="s">
        <v>130</v>
      </c>
      <c r="F209" s="111" t="s">
        <v>817</v>
      </c>
      <c r="G209" s="111" t="s">
        <v>818</v>
      </c>
      <c r="H209" s="112">
        <v>118.9</v>
      </c>
      <c r="I209" s="112">
        <v>12.44</v>
      </c>
      <c r="J209" s="111" t="s">
        <v>819</v>
      </c>
      <c r="K209" s="305" t="s">
        <v>820</v>
      </c>
      <c r="L209" s="109" t="s">
        <v>821</v>
      </c>
      <c r="M209" s="112">
        <f>IF(P209="SI",0,H209)</f>
        <v>118.9</v>
      </c>
      <c r="N209" s="112">
        <f>IF(P209="SI",0,I209)</f>
        <v>12.44</v>
      </c>
      <c r="O209" s="112">
        <f>M209-N209</f>
        <v>106.46000000000001</v>
      </c>
      <c r="P209" s="107" t="s">
        <v>136</v>
      </c>
    </row>
    <row r="210" spans="1:16" ht="15">
      <c r="A210" s="107">
        <v>2020</v>
      </c>
      <c r="B210" s="107">
        <v>212</v>
      </c>
      <c r="C210" s="298" t="s">
        <v>822</v>
      </c>
      <c r="D210" s="109" t="s">
        <v>804</v>
      </c>
      <c r="E210" s="109" t="s">
        <v>130</v>
      </c>
      <c r="F210" s="111"/>
      <c r="G210" s="111"/>
      <c r="H210" s="112">
        <v>16952</v>
      </c>
      <c r="I210" s="112">
        <v>3056.92</v>
      </c>
      <c r="J210" s="111" t="s">
        <v>823</v>
      </c>
      <c r="K210" s="305" t="s">
        <v>824</v>
      </c>
      <c r="L210" s="109" t="s">
        <v>825</v>
      </c>
      <c r="M210" s="112">
        <f>IF(P210="SI",0,H210)</f>
        <v>16952</v>
      </c>
      <c r="N210" s="112">
        <f>IF(P210="SI",0,I210)</f>
        <v>3056.92</v>
      </c>
      <c r="O210" s="112">
        <f>M210-N210</f>
        <v>13895.08</v>
      </c>
      <c r="P210" s="107" t="s">
        <v>136</v>
      </c>
    </row>
    <row r="211" spans="1:16" ht="15">
      <c r="A211" s="107">
        <v>2020</v>
      </c>
      <c r="B211" s="107">
        <v>213</v>
      </c>
      <c r="C211" s="298" t="s">
        <v>714</v>
      </c>
      <c r="D211" s="109" t="s">
        <v>821</v>
      </c>
      <c r="E211" s="109" t="s">
        <v>130</v>
      </c>
      <c r="F211" s="111" t="s">
        <v>826</v>
      </c>
      <c r="G211" s="111"/>
      <c r="H211" s="112">
        <v>6670</v>
      </c>
      <c r="I211" s="112">
        <v>1202.79</v>
      </c>
      <c r="J211" s="111" t="s">
        <v>827</v>
      </c>
      <c r="K211" s="305" t="s">
        <v>828</v>
      </c>
      <c r="L211" s="109" t="s">
        <v>813</v>
      </c>
      <c r="M211" s="112">
        <f>IF(P211="SI",0,H211)</f>
        <v>6670</v>
      </c>
      <c r="N211" s="112">
        <f>IF(P211="SI",0,I211)</f>
        <v>1202.79</v>
      </c>
      <c r="O211" s="112">
        <f>M211-N211</f>
        <v>5467.21</v>
      </c>
      <c r="P211" s="107" t="s">
        <v>136</v>
      </c>
    </row>
    <row r="212" spans="1:16" ht="15">
      <c r="A212" s="107">
        <v>2020</v>
      </c>
      <c r="B212" s="107">
        <v>214</v>
      </c>
      <c r="C212" s="298" t="s">
        <v>829</v>
      </c>
      <c r="D212" s="109" t="s">
        <v>830</v>
      </c>
      <c r="E212" s="109" t="s">
        <v>130</v>
      </c>
      <c r="F212" s="111" t="s">
        <v>791</v>
      </c>
      <c r="G212" s="111"/>
      <c r="H212" s="112">
        <v>10272.29</v>
      </c>
      <c r="I212" s="112">
        <v>1852.38</v>
      </c>
      <c r="J212" s="111" t="s">
        <v>831</v>
      </c>
      <c r="K212" s="305" t="s">
        <v>832</v>
      </c>
      <c r="L212" s="109" t="s">
        <v>741</v>
      </c>
      <c r="M212" s="112">
        <f>IF(P212="SI",0,H212)</f>
        <v>10272.29</v>
      </c>
      <c r="N212" s="112">
        <f>IF(P212="SI",0,I212)</f>
        <v>1852.38</v>
      </c>
      <c r="O212" s="112">
        <f>M212-N212</f>
        <v>8419.91</v>
      </c>
      <c r="P212" s="107" t="s">
        <v>136</v>
      </c>
    </row>
    <row r="213" spans="1:16" ht="15">
      <c r="A213" s="107">
        <v>2020</v>
      </c>
      <c r="B213" s="107">
        <v>215</v>
      </c>
      <c r="C213" s="298" t="s">
        <v>833</v>
      </c>
      <c r="D213" s="109" t="s">
        <v>804</v>
      </c>
      <c r="E213" s="109" t="s">
        <v>130</v>
      </c>
      <c r="F213" s="111" t="s">
        <v>791</v>
      </c>
      <c r="G213" s="111"/>
      <c r="H213" s="112">
        <v>-10272.29</v>
      </c>
      <c r="I213" s="112">
        <v>-1852.38</v>
      </c>
      <c r="J213" s="111" t="s">
        <v>831</v>
      </c>
      <c r="K213" s="305" t="s">
        <v>832</v>
      </c>
      <c r="L213" s="109" t="s">
        <v>834</v>
      </c>
      <c r="M213" s="112">
        <f>IF(P213="SI",0,H213)</f>
        <v>-10272.29</v>
      </c>
      <c r="N213" s="112">
        <f>IF(P213="SI",0,I213)</f>
        <v>-1852.38</v>
      </c>
      <c r="O213" s="112">
        <f>M213-N213</f>
        <v>-8419.91</v>
      </c>
      <c r="P213" s="107" t="s">
        <v>136</v>
      </c>
    </row>
    <row r="214" spans="1:16" ht="15">
      <c r="A214" s="107">
        <v>2020</v>
      </c>
      <c r="B214" s="107">
        <v>216</v>
      </c>
      <c r="C214" s="298" t="s">
        <v>835</v>
      </c>
      <c r="D214" s="109" t="s">
        <v>836</v>
      </c>
      <c r="E214" s="109" t="s">
        <v>130</v>
      </c>
      <c r="F214" s="111" t="s">
        <v>791</v>
      </c>
      <c r="G214" s="111" t="s">
        <v>837</v>
      </c>
      <c r="H214" s="112">
        <v>10272.29</v>
      </c>
      <c r="I214" s="112">
        <v>1852.38</v>
      </c>
      <c r="J214" s="111" t="s">
        <v>831</v>
      </c>
      <c r="K214" s="305" t="s">
        <v>832</v>
      </c>
      <c r="L214" s="109" t="s">
        <v>834</v>
      </c>
      <c r="M214" s="112">
        <f>IF(P214="SI",0,H214)</f>
        <v>10272.29</v>
      </c>
      <c r="N214" s="112">
        <f>IF(P214="SI",0,I214)</f>
        <v>1852.38</v>
      </c>
      <c r="O214" s="112">
        <f>M214-N214</f>
        <v>8419.91</v>
      </c>
      <c r="P214" s="107" t="s">
        <v>136</v>
      </c>
    </row>
    <row r="215" spans="1:16" ht="15">
      <c r="A215" s="107">
        <v>2020</v>
      </c>
      <c r="B215" s="107">
        <v>218</v>
      </c>
      <c r="C215" s="298" t="s">
        <v>838</v>
      </c>
      <c r="D215" s="109" t="s">
        <v>804</v>
      </c>
      <c r="E215" s="109" t="s">
        <v>130</v>
      </c>
      <c r="F215" s="111" t="s">
        <v>839</v>
      </c>
      <c r="G215" s="111" t="s">
        <v>840</v>
      </c>
      <c r="H215" s="112">
        <v>607.8</v>
      </c>
      <c r="I215" s="112">
        <v>109.6</v>
      </c>
      <c r="J215" s="111" t="s">
        <v>841</v>
      </c>
      <c r="K215" s="305" t="s">
        <v>842</v>
      </c>
      <c r="L215" s="109" t="s">
        <v>843</v>
      </c>
      <c r="M215" s="112">
        <f>IF(P215="SI",0,H215)</f>
        <v>607.8</v>
      </c>
      <c r="N215" s="112">
        <f>IF(P215="SI",0,I215)</f>
        <v>109.6</v>
      </c>
      <c r="O215" s="112">
        <f>M215-N215</f>
        <v>498.19999999999993</v>
      </c>
      <c r="P215" s="107" t="s">
        <v>136</v>
      </c>
    </row>
    <row r="216" spans="1:16" ht="15">
      <c r="A216" s="107">
        <v>2020</v>
      </c>
      <c r="B216" s="107">
        <v>219</v>
      </c>
      <c r="C216" s="298" t="s">
        <v>844</v>
      </c>
      <c r="D216" s="109" t="s">
        <v>402</v>
      </c>
      <c r="E216" s="109" t="s">
        <v>130</v>
      </c>
      <c r="F216" s="111" t="s">
        <v>845</v>
      </c>
      <c r="G216" s="111" t="s">
        <v>118</v>
      </c>
      <c r="H216" s="112">
        <v>23.19</v>
      </c>
      <c r="I216" s="112">
        <v>4.18</v>
      </c>
      <c r="J216" s="111" t="s">
        <v>751</v>
      </c>
      <c r="K216" s="305" t="s">
        <v>752</v>
      </c>
      <c r="L216" s="109" t="s">
        <v>846</v>
      </c>
      <c r="M216" s="112">
        <f>IF(P216="SI",0,H216)</f>
        <v>23.19</v>
      </c>
      <c r="N216" s="112">
        <f>IF(P216="SI",0,I216)</f>
        <v>4.18</v>
      </c>
      <c r="O216" s="112">
        <f>M216-N216</f>
        <v>19.01</v>
      </c>
      <c r="P216" s="107" t="s">
        <v>136</v>
      </c>
    </row>
    <row r="217" spans="1:16" ht="15">
      <c r="A217" s="107">
        <v>2020</v>
      </c>
      <c r="B217" s="107">
        <v>220</v>
      </c>
      <c r="C217" s="298" t="s">
        <v>847</v>
      </c>
      <c r="D217" s="109" t="s">
        <v>748</v>
      </c>
      <c r="E217" s="109" t="s">
        <v>130</v>
      </c>
      <c r="F217" s="111" t="s">
        <v>845</v>
      </c>
      <c r="G217" s="111" t="s">
        <v>118</v>
      </c>
      <c r="H217" s="112">
        <v>24.3</v>
      </c>
      <c r="I217" s="112">
        <v>4.38</v>
      </c>
      <c r="J217" s="111" t="s">
        <v>751</v>
      </c>
      <c r="K217" s="305" t="s">
        <v>752</v>
      </c>
      <c r="L217" s="109" t="s">
        <v>848</v>
      </c>
      <c r="M217" s="112">
        <f>IF(P217="SI",0,H217)</f>
        <v>24.3</v>
      </c>
      <c r="N217" s="112">
        <f>IF(P217="SI",0,I217)</f>
        <v>4.38</v>
      </c>
      <c r="O217" s="112">
        <f>M217-N217</f>
        <v>19.92</v>
      </c>
      <c r="P217" s="107" t="s">
        <v>136</v>
      </c>
    </row>
    <row r="218" spans="1:16" ht="15">
      <c r="A218" s="107">
        <v>2020</v>
      </c>
      <c r="B218" s="107">
        <v>221</v>
      </c>
      <c r="C218" s="298" t="s">
        <v>849</v>
      </c>
      <c r="D218" s="109" t="s">
        <v>813</v>
      </c>
      <c r="E218" s="109" t="s">
        <v>130</v>
      </c>
      <c r="F218" s="111" t="s">
        <v>624</v>
      </c>
      <c r="G218" s="111" t="s">
        <v>343</v>
      </c>
      <c r="H218" s="112">
        <v>238.68</v>
      </c>
      <c r="I218" s="112">
        <v>42.59</v>
      </c>
      <c r="J218" s="111" t="s">
        <v>184</v>
      </c>
      <c r="K218" s="305" t="s">
        <v>185</v>
      </c>
      <c r="L218" s="109" t="s">
        <v>834</v>
      </c>
      <c r="M218" s="112">
        <f>IF(P218="SI",0,H218)</f>
        <v>238.68</v>
      </c>
      <c r="N218" s="112">
        <f>IF(P218="SI",0,I218)</f>
        <v>42.59</v>
      </c>
      <c r="O218" s="112">
        <f>M218-N218</f>
        <v>196.09</v>
      </c>
      <c r="P218" s="107" t="s">
        <v>136</v>
      </c>
    </row>
    <row r="219" spans="1:16" ht="15">
      <c r="A219" s="107">
        <v>2020</v>
      </c>
      <c r="B219" s="107">
        <v>222</v>
      </c>
      <c r="C219" s="298" t="s">
        <v>850</v>
      </c>
      <c r="D219" s="109" t="s">
        <v>813</v>
      </c>
      <c r="E219" s="109" t="s">
        <v>130</v>
      </c>
      <c r="F219" s="111" t="s">
        <v>624</v>
      </c>
      <c r="G219" s="111" t="s">
        <v>343</v>
      </c>
      <c r="H219" s="112">
        <v>41.68</v>
      </c>
      <c r="I219" s="112">
        <v>6.03</v>
      </c>
      <c r="J219" s="111" t="s">
        <v>184</v>
      </c>
      <c r="K219" s="305" t="s">
        <v>185</v>
      </c>
      <c r="L219" s="109" t="s">
        <v>836</v>
      </c>
      <c r="M219" s="112">
        <f>IF(P219="SI",0,H219)</f>
        <v>41.68</v>
      </c>
      <c r="N219" s="112">
        <f>IF(P219="SI",0,I219)</f>
        <v>6.03</v>
      </c>
      <c r="O219" s="112">
        <f>M219-N219</f>
        <v>35.65</v>
      </c>
      <c r="P219" s="107" t="s">
        <v>136</v>
      </c>
    </row>
    <row r="220" spans="1:16" ht="15">
      <c r="A220" s="107">
        <v>2020</v>
      </c>
      <c r="B220" s="107">
        <v>223</v>
      </c>
      <c r="C220" s="298" t="s">
        <v>851</v>
      </c>
      <c r="D220" s="109" t="s">
        <v>804</v>
      </c>
      <c r="E220" s="109" t="s">
        <v>130</v>
      </c>
      <c r="F220" s="111" t="s">
        <v>525</v>
      </c>
      <c r="G220" s="111" t="s">
        <v>429</v>
      </c>
      <c r="H220" s="112">
        <v>605.1</v>
      </c>
      <c r="I220" s="112">
        <v>109.12</v>
      </c>
      <c r="J220" s="111" t="s">
        <v>230</v>
      </c>
      <c r="K220" s="305" t="s">
        <v>231</v>
      </c>
      <c r="L220" s="109" t="s">
        <v>852</v>
      </c>
      <c r="M220" s="112">
        <f>IF(P220="SI",0,H220)</f>
        <v>605.1</v>
      </c>
      <c r="N220" s="112">
        <f>IF(P220="SI",0,I220)</f>
        <v>109.12</v>
      </c>
      <c r="O220" s="112">
        <f>M220-N220</f>
        <v>495.98</v>
      </c>
      <c r="P220" s="107" t="s">
        <v>136</v>
      </c>
    </row>
    <row r="221" spans="1:16" ht="15">
      <c r="A221" s="107">
        <v>2020</v>
      </c>
      <c r="B221" s="107">
        <v>233</v>
      </c>
      <c r="C221" s="298" t="s">
        <v>853</v>
      </c>
      <c r="D221" s="109" t="s">
        <v>836</v>
      </c>
      <c r="E221" s="109" t="s">
        <v>130</v>
      </c>
      <c r="F221" s="111" t="s">
        <v>854</v>
      </c>
      <c r="G221" s="111" t="s">
        <v>855</v>
      </c>
      <c r="H221" s="112">
        <v>244</v>
      </c>
      <c r="I221" s="112">
        <v>44</v>
      </c>
      <c r="J221" s="111" t="s">
        <v>856</v>
      </c>
      <c r="K221" s="305" t="s">
        <v>857</v>
      </c>
      <c r="L221" s="109" t="s">
        <v>858</v>
      </c>
      <c r="M221" s="112">
        <f>IF(P221="SI",0,H221)</f>
        <v>244</v>
      </c>
      <c r="N221" s="112">
        <f>IF(P221="SI",0,I221)</f>
        <v>44</v>
      </c>
      <c r="O221" s="112">
        <f>M221-N221</f>
        <v>200</v>
      </c>
      <c r="P221" s="107" t="s">
        <v>136</v>
      </c>
    </row>
    <row r="222" spans="1:16" ht="15">
      <c r="A222" s="107">
        <v>2020</v>
      </c>
      <c r="B222" s="107">
        <v>238</v>
      </c>
      <c r="C222" s="298" t="s">
        <v>859</v>
      </c>
      <c r="D222" s="109" t="s">
        <v>858</v>
      </c>
      <c r="E222" s="109" t="s">
        <v>130</v>
      </c>
      <c r="F222" s="111" t="s">
        <v>860</v>
      </c>
      <c r="G222" s="111" t="s">
        <v>433</v>
      </c>
      <c r="H222" s="112">
        <v>0.98</v>
      </c>
      <c r="I222" s="112">
        <v>0</v>
      </c>
      <c r="J222" s="111" t="s">
        <v>196</v>
      </c>
      <c r="K222" s="305" t="s">
        <v>197</v>
      </c>
      <c r="L222" s="109" t="s">
        <v>861</v>
      </c>
      <c r="M222" s="112">
        <f>IF(P222="SI",0,H222)</f>
        <v>0.98</v>
      </c>
      <c r="N222" s="112">
        <f>IF(P222="SI",0,I222)</f>
        <v>0</v>
      </c>
      <c r="O222" s="112">
        <f>M222-N222</f>
        <v>0.98</v>
      </c>
      <c r="P222" s="107" t="s">
        <v>136</v>
      </c>
    </row>
    <row r="223" spans="1:16" ht="15">
      <c r="A223" s="107">
        <v>2020</v>
      </c>
      <c r="B223" s="107">
        <v>239</v>
      </c>
      <c r="C223" s="298" t="s">
        <v>862</v>
      </c>
      <c r="D223" s="109" t="s">
        <v>858</v>
      </c>
      <c r="E223" s="109" t="s">
        <v>130</v>
      </c>
      <c r="F223" s="111" t="s">
        <v>863</v>
      </c>
      <c r="G223" s="111" t="s">
        <v>426</v>
      </c>
      <c r="H223" s="112">
        <v>1874.53</v>
      </c>
      <c r="I223" s="112">
        <v>338.03</v>
      </c>
      <c r="J223" s="111" t="s">
        <v>236</v>
      </c>
      <c r="K223" s="305" t="s">
        <v>237</v>
      </c>
      <c r="L223" s="109" t="s">
        <v>864</v>
      </c>
      <c r="M223" s="112">
        <f>IF(P223="SI",0,H223)</f>
        <v>1874.53</v>
      </c>
      <c r="N223" s="112">
        <f>IF(P223="SI",0,I223)</f>
        <v>338.03</v>
      </c>
      <c r="O223" s="112">
        <f>M223-N223</f>
        <v>1536.5</v>
      </c>
      <c r="P223" s="107" t="s">
        <v>136</v>
      </c>
    </row>
    <row r="224" spans="1:16" ht="15">
      <c r="A224" s="107">
        <v>2020</v>
      </c>
      <c r="B224" s="107">
        <v>240</v>
      </c>
      <c r="C224" s="298" t="s">
        <v>865</v>
      </c>
      <c r="D224" s="109" t="s">
        <v>858</v>
      </c>
      <c r="E224" s="109" t="s">
        <v>130</v>
      </c>
      <c r="F224" s="111" t="s">
        <v>779</v>
      </c>
      <c r="G224" s="111" t="s">
        <v>118</v>
      </c>
      <c r="H224" s="112">
        <v>123.59</v>
      </c>
      <c r="I224" s="112">
        <v>21.82</v>
      </c>
      <c r="J224" s="111" t="s">
        <v>157</v>
      </c>
      <c r="K224" s="305" t="s">
        <v>158</v>
      </c>
      <c r="L224" s="109" t="s">
        <v>864</v>
      </c>
      <c r="M224" s="112">
        <f>IF(P224="SI",0,H224)</f>
        <v>123.59</v>
      </c>
      <c r="N224" s="112">
        <f>IF(P224="SI",0,I224)</f>
        <v>21.82</v>
      </c>
      <c r="O224" s="112">
        <f>M224-N224</f>
        <v>101.77000000000001</v>
      </c>
      <c r="P224" s="107" t="s">
        <v>136</v>
      </c>
    </row>
    <row r="225" spans="1:16" ht="15">
      <c r="A225" s="107">
        <v>2020</v>
      </c>
      <c r="B225" s="107">
        <v>241</v>
      </c>
      <c r="C225" s="298" t="s">
        <v>866</v>
      </c>
      <c r="D225" s="109" t="s">
        <v>858</v>
      </c>
      <c r="E225" s="109" t="s">
        <v>130</v>
      </c>
      <c r="F225" s="111" t="s">
        <v>704</v>
      </c>
      <c r="G225" s="111" t="s">
        <v>118</v>
      </c>
      <c r="H225" s="112">
        <v>474.83</v>
      </c>
      <c r="I225" s="112">
        <v>82.86</v>
      </c>
      <c r="J225" s="111" t="s">
        <v>157</v>
      </c>
      <c r="K225" s="305" t="s">
        <v>158</v>
      </c>
      <c r="L225" s="109" t="s">
        <v>864</v>
      </c>
      <c r="M225" s="112">
        <f>IF(P225="SI",0,H225)</f>
        <v>474.83</v>
      </c>
      <c r="N225" s="112">
        <f>IF(P225="SI",0,I225)</f>
        <v>82.86</v>
      </c>
      <c r="O225" s="112">
        <f>M225-N225</f>
        <v>391.96999999999997</v>
      </c>
      <c r="P225" s="107" t="s">
        <v>136</v>
      </c>
    </row>
    <row r="226" spans="1:16" ht="15">
      <c r="A226" s="107">
        <v>2020</v>
      </c>
      <c r="B226" s="107">
        <v>242</v>
      </c>
      <c r="C226" s="298" t="s">
        <v>867</v>
      </c>
      <c r="D226" s="109" t="s">
        <v>858</v>
      </c>
      <c r="E226" s="109" t="s">
        <v>130</v>
      </c>
      <c r="F226" s="111" t="s">
        <v>782</v>
      </c>
      <c r="G226" s="111" t="s">
        <v>118</v>
      </c>
      <c r="H226" s="112">
        <v>560.42</v>
      </c>
      <c r="I226" s="112">
        <v>99.27</v>
      </c>
      <c r="J226" s="111" t="s">
        <v>157</v>
      </c>
      <c r="K226" s="305" t="s">
        <v>158</v>
      </c>
      <c r="L226" s="109" t="s">
        <v>864</v>
      </c>
      <c r="M226" s="112">
        <f>IF(P226="SI",0,H226)</f>
        <v>560.42</v>
      </c>
      <c r="N226" s="112">
        <f>IF(P226="SI",0,I226)</f>
        <v>99.27</v>
      </c>
      <c r="O226" s="112">
        <f>M226-N226</f>
        <v>461.15</v>
      </c>
      <c r="P226" s="107" t="s">
        <v>136</v>
      </c>
    </row>
    <row r="227" spans="1:16" ht="15">
      <c r="A227" s="107">
        <v>2020</v>
      </c>
      <c r="B227" s="107">
        <v>243</v>
      </c>
      <c r="C227" s="298" t="s">
        <v>868</v>
      </c>
      <c r="D227" s="109" t="s">
        <v>858</v>
      </c>
      <c r="E227" s="109" t="s">
        <v>130</v>
      </c>
      <c r="F227" s="111" t="s">
        <v>784</v>
      </c>
      <c r="G227" s="111" t="s">
        <v>118</v>
      </c>
      <c r="H227" s="112">
        <v>1501.27</v>
      </c>
      <c r="I227" s="112">
        <v>263.89</v>
      </c>
      <c r="J227" s="111" t="s">
        <v>157</v>
      </c>
      <c r="K227" s="305" t="s">
        <v>158</v>
      </c>
      <c r="L227" s="109" t="s">
        <v>864</v>
      </c>
      <c r="M227" s="112">
        <f>IF(P227="SI",0,H227)</f>
        <v>1501.27</v>
      </c>
      <c r="N227" s="112">
        <f>IF(P227="SI",0,I227)</f>
        <v>263.89</v>
      </c>
      <c r="O227" s="112">
        <f>M227-N227</f>
        <v>1237.38</v>
      </c>
      <c r="P227" s="107" t="s">
        <v>136</v>
      </c>
    </row>
    <row r="228" spans="1:16" ht="15">
      <c r="A228" s="107">
        <v>2020</v>
      </c>
      <c r="B228" s="107">
        <v>244</v>
      </c>
      <c r="C228" s="298" t="s">
        <v>869</v>
      </c>
      <c r="D228" s="109" t="s">
        <v>808</v>
      </c>
      <c r="E228" s="109" t="s">
        <v>130</v>
      </c>
      <c r="F228" s="111" t="s">
        <v>870</v>
      </c>
      <c r="G228" s="111" t="s">
        <v>871</v>
      </c>
      <c r="H228" s="112">
        <v>2145</v>
      </c>
      <c r="I228" s="112">
        <v>195</v>
      </c>
      <c r="J228" s="111" t="s">
        <v>217</v>
      </c>
      <c r="K228" s="305" t="s">
        <v>218</v>
      </c>
      <c r="L228" s="109" t="s">
        <v>864</v>
      </c>
      <c r="M228" s="112">
        <f>IF(P228="SI",0,H228)</f>
        <v>2145</v>
      </c>
      <c r="N228" s="112">
        <f>IF(P228="SI",0,I228)</f>
        <v>195</v>
      </c>
      <c r="O228" s="112">
        <f>M228-N228</f>
        <v>1950</v>
      </c>
      <c r="P228" s="107" t="s">
        <v>136</v>
      </c>
    </row>
    <row r="229" spans="1:16" ht="15">
      <c r="A229" s="107">
        <v>2020</v>
      </c>
      <c r="B229" s="107">
        <v>249</v>
      </c>
      <c r="C229" s="298" t="s">
        <v>872</v>
      </c>
      <c r="D229" s="109" t="s">
        <v>861</v>
      </c>
      <c r="E229" s="109" t="s">
        <v>130</v>
      </c>
      <c r="F229" s="111" t="s">
        <v>873</v>
      </c>
      <c r="G229" s="111" t="s">
        <v>414</v>
      </c>
      <c r="H229" s="112">
        <v>69.12</v>
      </c>
      <c r="I229" s="112">
        <v>6.38</v>
      </c>
      <c r="J229" s="111" t="s">
        <v>268</v>
      </c>
      <c r="K229" s="305" t="s">
        <v>269</v>
      </c>
      <c r="L229" s="109" t="s">
        <v>874</v>
      </c>
      <c r="M229" s="112">
        <f>IF(P229="SI",0,H229)</f>
        <v>69.12</v>
      </c>
      <c r="N229" s="112">
        <f>IF(P229="SI",0,I229)</f>
        <v>6.38</v>
      </c>
      <c r="O229" s="112">
        <f>M229-N229</f>
        <v>62.74</v>
      </c>
      <c r="P229" s="107" t="s">
        <v>136</v>
      </c>
    </row>
    <row r="230" spans="1:16" ht="15">
      <c r="A230" s="107">
        <v>2020</v>
      </c>
      <c r="B230" s="107">
        <v>250</v>
      </c>
      <c r="C230" s="298" t="s">
        <v>875</v>
      </c>
      <c r="D230" s="109" t="s">
        <v>861</v>
      </c>
      <c r="E230" s="109" t="s">
        <v>130</v>
      </c>
      <c r="F230" s="111" t="s">
        <v>873</v>
      </c>
      <c r="G230" s="111" t="s">
        <v>414</v>
      </c>
      <c r="H230" s="112">
        <v>70.82</v>
      </c>
      <c r="I230" s="112">
        <v>12.54</v>
      </c>
      <c r="J230" s="111" t="s">
        <v>268</v>
      </c>
      <c r="K230" s="305" t="s">
        <v>269</v>
      </c>
      <c r="L230" s="109" t="s">
        <v>874</v>
      </c>
      <c r="M230" s="112">
        <f>IF(P230="SI",0,H230)</f>
        <v>70.82</v>
      </c>
      <c r="N230" s="112">
        <f>IF(P230="SI",0,I230)</f>
        <v>12.54</v>
      </c>
      <c r="O230" s="112">
        <f>M230-N230</f>
        <v>58.279999999999994</v>
      </c>
      <c r="P230" s="107" t="s">
        <v>136</v>
      </c>
    </row>
    <row r="231" spans="1:16" ht="15">
      <c r="A231" s="107">
        <v>2020</v>
      </c>
      <c r="B231" s="107">
        <v>251</v>
      </c>
      <c r="C231" s="298" t="s">
        <v>876</v>
      </c>
      <c r="D231" s="109" t="s">
        <v>861</v>
      </c>
      <c r="E231" s="109" t="s">
        <v>130</v>
      </c>
      <c r="F231" s="111" t="s">
        <v>873</v>
      </c>
      <c r="G231" s="111" t="s">
        <v>414</v>
      </c>
      <c r="H231" s="112">
        <v>217</v>
      </c>
      <c r="I231" s="112">
        <v>37.4</v>
      </c>
      <c r="J231" s="111" t="s">
        <v>268</v>
      </c>
      <c r="K231" s="305" t="s">
        <v>269</v>
      </c>
      <c r="L231" s="109" t="s">
        <v>874</v>
      </c>
      <c r="M231" s="112">
        <f>IF(P231="SI",0,H231)</f>
        <v>217</v>
      </c>
      <c r="N231" s="112">
        <f>IF(P231="SI",0,I231)</f>
        <v>37.4</v>
      </c>
      <c r="O231" s="112">
        <f>M231-N231</f>
        <v>179.6</v>
      </c>
      <c r="P231" s="107" t="s">
        <v>136</v>
      </c>
    </row>
    <row r="232" spans="1:16" ht="15">
      <c r="A232" s="107">
        <v>2020</v>
      </c>
      <c r="B232" s="107">
        <v>252</v>
      </c>
      <c r="C232" s="298" t="s">
        <v>877</v>
      </c>
      <c r="D232" s="109" t="s">
        <v>861</v>
      </c>
      <c r="E232" s="109" t="s">
        <v>130</v>
      </c>
      <c r="F232" s="111" t="s">
        <v>873</v>
      </c>
      <c r="G232" s="111" t="s">
        <v>414</v>
      </c>
      <c r="H232" s="112">
        <v>190.07</v>
      </c>
      <c r="I232" s="112">
        <v>32.67</v>
      </c>
      <c r="J232" s="111" t="s">
        <v>268</v>
      </c>
      <c r="K232" s="305" t="s">
        <v>269</v>
      </c>
      <c r="L232" s="109" t="s">
        <v>874</v>
      </c>
      <c r="M232" s="112">
        <f>IF(P232="SI",0,H232)</f>
        <v>190.07</v>
      </c>
      <c r="N232" s="112">
        <f>IF(P232="SI",0,I232)</f>
        <v>32.67</v>
      </c>
      <c r="O232" s="112">
        <f>M232-N232</f>
        <v>157.39999999999998</v>
      </c>
      <c r="P232" s="107" t="s">
        <v>136</v>
      </c>
    </row>
    <row r="233" spans="1:16" ht="15">
      <c r="A233" s="107">
        <v>2020</v>
      </c>
      <c r="B233" s="107">
        <v>253</v>
      </c>
      <c r="C233" s="298" t="s">
        <v>878</v>
      </c>
      <c r="D233" s="109" t="s">
        <v>879</v>
      </c>
      <c r="E233" s="109" t="s">
        <v>130</v>
      </c>
      <c r="F233" s="111" t="s">
        <v>441</v>
      </c>
      <c r="G233" s="111" t="s">
        <v>487</v>
      </c>
      <c r="H233" s="112">
        <v>427</v>
      </c>
      <c r="I233" s="112">
        <v>77</v>
      </c>
      <c r="J233" s="111" t="s">
        <v>443</v>
      </c>
      <c r="K233" s="305" t="s">
        <v>444</v>
      </c>
      <c r="L233" s="109" t="s">
        <v>880</v>
      </c>
      <c r="M233" s="112">
        <f>IF(P233="SI",0,H233)</f>
        <v>427</v>
      </c>
      <c r="N233" s="112">
        <f>IF(P233="SI",0,I233)</f>
        <v>77</v>
      </c>
      <c r="O233" s="112">
        <f>M233-N233</f>
        <v>350</v>
      </c>
      <c r="P233" s="107" t="s">
        <v>136</v>
      </c>
    </row>
    <row r="234" spans="1:16" ht="15">
      <c r="A234" s="107">
        <v>2020</v>
      </c>
      <c r="B234" s="107">
        <v>254</v>
      </c>
      <c r="C234" s="298" t="s">
        <v>881</v>
      </c>
      <c r="D234" s="109" t="s">
        <v>848</v>
      </c>
      <c r="E234" s="109" t="s">
        <v>130</v>
      </c>
      <c r="F234" s="111" t="s">
        <v>882</v>
      </c>
      <c r="G234" s="111" t="s">
        <v>883</v>
      </c>
      <c r="H234" s="112">
        <v>7596.94</v>
      </c>
      <c r="I234" s="112">
        <v>1369.94</v>
      </c>
      <c r="J234" s="111" t="s">
        <v>823</v>
      </c>
      <c r="K234" s="305" t="s">
        <v>824</v>
      </c>
      <c r="L234" s="109" t="s">
        <v>799</v>
      </c>
      <c r="M234" s="112">
        <f>IF(P234="SI",0,H234)</f>
        <v>7596.94</v>
      </c>
      <c r="N234" s="112">
        <f>IF(P234="SI",0,I234)</f>
        <v>1369.94</v>
      </c>
      <c r="O234" s="112">
        <f>M234-N234</f>
        <v>6227</v>
      </c>
      <c r="P234" s="107" t="s">
        <v>136</v>
      </c>
    </row>
    <row r="235" spans="1:16" ht="15">
      <c r="A235" s="107">
        <v>2020</v>
      </c>
      <c r="B235" s="107">
        <v>255</v>
      </c>
      <c r="C235" s="298" t="s">
        <v>742</v>
      </c>
      <c r="D235" s="109" t="s">
        <v>804</v>
      </c>
      <c r="E235" s="109" t="s">
        <v>130</v>
      </c>
      <c r="F235" s="111" t="s">
        <v>884</v>
      </c>
      <c r="G235" s="111" t="s">
        <v>885</v>
      </c>
      <c r="H235" s="112">
        <v>3294</v>
      </c>
      <c r="I235" s="112">
        <v>594</v>
      </c>
      <c r="J235" s="111" t="s">
        <v>823</v>
      </c>
      <c r="K235" s="305" t="s">
        <v>824</v>
      </c>
      <c r="L235" s="109" t="s">
        <v>880</v>
      </c>
      <c r="M235" s="112">
        <f>IF(P235="SI",0,H235)</f>
        <v>3294</v>
      </c>
      <c r="N235" s="112">
        <f>IF(P235="SI",0,I235)</f>
        <v>594</v>
      </c>
      <c r="O235" s="112">
        <f>M235-N235</f>
        <v>2700</v>
      </c>
      <c r="P235" s="107" t="s">
        <v>136</v>
      </c>
    </row>
    <row r="236" spans="1:16" ht="15">
      <c r="A236" s="107">
        <v>2020</v>
      </c>
      <c r="B236" s="107">
        <v>260</v>
      </c>
      <c r="C236" s="298" t="s">
        <v>886</v>
      </c>
      <c r="D236" s="109" t="s">
        <v>879</v>
      </c>
      <c r="E236" s="109" t="s">
        <v>130</v>
      </c>
      <c r="F236" s="111" t="s">
        <v>887</v>
      </c>
      <c r="G236" s="111">
        <v>7740434833</v>
      </c>
      <c r="H236" s="112">
        <v>470.76</v>
      </c>
      <c r="I236" s="112">
        <v>68.79</v>
      </c>
      <c r="J236" s="111" t="s">
        <v>546</v>
      </c>
      <c r="K236" s="305" t="s">
        <v>547</v>
      </c>
      <c r="L236" s="109" t="s">
        <v>880</v>
      </c>
      <c r="M236" s="112">
        <f>IF(P236="SI",0,H236)</f>
        <v>470.76</v>
      </c>
      <c r="N236" s="112">
        <f>IF(P236="SI",0,I236)</f>
        <v>68.79</v>
      </c>
      <c r="O236" s="112">
        <f>M236-N236</f>
        <v>401.96999999999997</v>
      </c>
      <c r="P236" s="107" t="s">
        <v>136</v>
      </c>
    </row>
    <row r="237" spans="1:16" ht="15">
      <c r="A237" s="107">
        <v>2020</v>
      </c>
      <c r="B237" s="107">
        <v>261</v>
      </c>
      <c r="C237" s="298" t="s">
        <v>888</v>
      </c>
      <c r="D237" s="109" t="s">
        <v>889</v>
      </c>
      <c r="E237" s="109" t="s">
        <v>130</v>
      </c>
      <c r="F237" s="111" t="s">
        <v>890</v>
      </c>
      <c r="G237" s="111">
        <v>7740434833</v>
      </c>
      <c r="H237" s="112">
        <v>-1015.04</v>
      </c>
      <c r="I237" s="112">
        <v>-183.04</v>
      </c>
      <c r="J237" s="111" t="s">
        <v>802</v>
      </c>
      <c r="K237" s="305" t="s">
        <v>803</v>
      </c>
      <c r="L237" s="109" t="s">
        <v>889</v>
      </c>
      <c r="M237" s="112">
        <f>IF(P237="SI",0,H237)</f>
        <v>-1015.04</v>
      </c>
      <c r="N237" s="112">
        <f>IF(P237="SI",0,I237)</f>
        <v>-183.04</v>
      </c>
      <c r="O237" s="112">
        <f>M237-N237</f>
        <v>-832</v>
      </c>
      <c r="P237" s="107" t="s">
        <v>136</v>
      </c>
    </row>
    <row r="238" spans="1:16" ht="15">
      <c r="A238" s="107">
        <v>2020</v>
      </c>
      <c r="B238" s="107">
        <v>262</v>
      </c>
      <c r="C238" s="298" t="s">
        <v>891</v>
      </c>
      <c r="D238" s="109" t="s">
        <v>889</v>
      </c>
      <c r="E238" s="109" t="s">
        <v>130</v>
      </c>
      <c r="F238" s="111" t="s">
        <v>892</v>
      </c>
      <c r="G238" s="111">
        <v>7740434833</v>
      </c>
      <c r="H238" s="112">
        <v>1015.04</v>
      </c>
      <c r="I238" s="112">
        <v>183.04</v>
      </c>
      <c r="J238" s="111" t="s">
        <v>802</v>
      </c>
      <c r="K238" s="305" t="s">
        <v>803</v>
      </c>
      <c r="L238" s="109" t="s">
        <v>889</v>
      </c>
      <c r="M238" s="112">
        <f>IF(P238="SI",0,H238)</f>
        <v>1015.04</v>
      </c>
      <c r="N238" s="112">
        <f>IF(P238="SI",0,I238)</f>
        <v>183.04</v>
      </c>
      <c r="O238" s="112">
        <f>M238-N238</f>
        <v>832</v>
      </c>
      <c r="P238" s="107" t="s">
        <v>136</v>
      </c>
    </row>
    <row r="239" spans="1:16" ht="15">
      <c r="A239" s="107">
        <v>2020</v>
      </c>
      <c r="B239" s="107">
        <v>274</v>
      </c>
      <c r="C239" s="298" t="s">
        <v>893</v>
      </c>
      <c r="D239" s="109" t="s">
        <v>894</v>
      </c>
      <c r="E239" s="109" t="s">
        <v>130</v>
      </c>
      <c r="F239" s="111" t="s">
        <v>895</v>
      </c>
      <c r="G239" s="111" t="s">
        <v>896</v>
      </c>
      <c r="H239" s="112">
        <v>866.2</v>
      </c>
      <c r="I239" s="112">
        <v>156.2</v>
      </c>
      <c r="J239" s="111" t="s">
        <v>546</v>
      </c>
      <c r="K239" s="305" t="s">
        <v>547</v>
      </c>
      <c r="L239" s="109" t="s">
        <v>897</v>
      </c>
      <c r="M239" s="112">
        <f>IF(P239="SI",0,H239)</f>
        <v>866.2</v>
      </c>
      <c r="N239" s="112">
        <f>IF(P239="SI",0,I239)</f>
        <v>156.2</v>
      </c>
      <c r="O239" s="112">
        <f>M239-N239</f>
        <v>710</v>
      </c>
      <c r="P239" s="107" t="s">
        <v>136</v>
      </c>
    </row>
    <row r="240" spans="1:16" ht="15">
      <c r="A240" s="107">
        <v>2020</v>
      </c>
      <c r="B240" s="107">
        <v>275</v>
      </c>
      <c r="C240" s="298" t="s">
        <v>898</v>
      </c>
      <c r="D240" s="109" t="s">
        <v>894</v>
      </c>
      <c r="E240" s="109" t="s">
        <v>130</v>
      </c>
      <c r="F240" s="111" t="s">
        <v>899</v>
      </c>
      <c r="G240" s="111" t="s">
        <v>900</v>
      </c>
      <c r="H240" s="112">
        <v>3220.31</v>
      </c>
      <c r="I240" s="112">
        <v>580.71</v>
      </c>
      <c r="J240" s="111" t="s">
        <v>901</v>
      </c>
      <c r="K240" s="305" t="s">
        <v>902</v>
      </c>
      <c r="L240" s="109" t="s">
        <v>894</v>
      </c>
      <c r="M240" s="112">
        <f>IF(P240="SI",0,H240)</f>
        <v>3220.31</v>
      </c>
      <c r="N240" s="112">
        <f>IF(P240="SI",0,I240)</f>
        <v>580.71</v>
      </c>
      <c r="O240" s="112">
        <f>M240-N240</f>
        <v>2639.6</v>
      </c>
      <c r="P240" s="107" t="s">
        <v>136</v>
      </c>
    </row>
    <row r="241" spans="1:16" ht="15">
      <c r="A241" s="107">
        <v>2020</v>
      </c>
      <c r="B241" s="107">
        <v>287</v>
      </c>
      <c r="C241" s="298" t="s">
        <v>903</v>
      </c>
      <c r="D241" s="109" t="s">
        <v>904</v>
      </c>
      <c r="E241" s="109" t="s">
        <v>130</v>
      </c>
      <c r="F241" s="111" t="s">
        <v>116</v>
      </c>
      <c r="G241" s="111" t="s">
        <v>125</v>
      </c>
      <c r="H241" s="112">
        <v>427</v>
      </c>
      <c r="I241" s="112">
        <v>77</v>
      </c>
      <c r="J241" s="111" t="s">
        <v>120</v>
      </c>
      <c r="K241" s="305" t="s">
        <v>121</v>
      </c>
      <c r="L241" s="109" t="s">
        <v>905</v>
      </c>
      <c r="M241" s="112">
        <f>IF(P241="SI",0,H241)</f>
        <v>427</v>
      </c>
      <c r="N241" s="112">
        <f>IF(P241="SI",0,I241)</f>
        <v>77</v>
      </c>
      <c r="O241" s="112">
        <f>M241-N241</f>
        <v>350</v>
      </c>
      <c r="P241" s="107" t="s">
        <v>136</v>
      </c>
    </row>
    <row r="242" spans="1:16" ht="15">
      <c r="A242" s="107">
        <v>2020</v>
      </c>
      <c r="B242" s="107">
        <v>288</v>
      </c>
      <c r="C242" s="298" t="s">
        <v>906</v>
      </c>
      <c r="D242" s="109" t="s">
        <v>904</v>
      </c>
      <c r="E242" s="109" t="s">
        <v>130</v>
      </c>
      <c r="F242" s="111" t="s">
        <v>116</v>
      </c>
      <c r="G242" s="111" t="s">
        <v>125</v>
      </c>
      <c r="H242" s="112">
        <v>96.59</v>
      </c>
      <c r="I242" s="112">
        <v>17.42</v>
      </c>
      <c r="J242" s="111" t="s">
        <v>120</v>
      </c>
      <c r="K242" s="305" t="s">
        <v>121</v>
      </c>
      <c r="L242" s="109" t="s">
        <v>905</v>
      </c>
      <c r="M242" s="112">
        <f>IF(P242="SI",0,H242)</f>
        <v>96.59</v>
      </c>
      <c r="N242" s="112">
        <f>IF(P242="SI",0,I242)</f>
        <v>17.42</v>
      </c>
      <c r="O242" s="112">
        <f>M242-N242</f>
        <v>79.17</v>
      </c>
      <c r="P242" s="107" t="s">
        <v>136</v>
      </c>
    </row>
    <row r="243" spans="1:16" ht="15">
      <c r="A243" s="107">
        <v>2020</v>
      </c>
      <c r="B243" s="107">
        <v>289</v>
      </c>
      <c r="C243" s="298" t="s">
        <v>907</v>
      </c>
      <c r="D243" s="109" t="s">
        <v>904</v>
      </c>
      <c r="E243" s="109" t="s">
        <v>130</v>
      </c>
      <c r="F243" s="111" t="s">
        <v>870</v>
      </c>
      <c r="G243" s="111" t="s">
        <v>871</v>
      </c>
      <c r="H243" s="112">
        <v>3630</v>
      </c>
      <c r="I243" s="112">
        <v>330</v>
      </c>
      <c r="J243" s="111" t="s">
        <v>217</v>
      </c>
      <c r="K243" s="305" t="s">
        <v>218</v>
      </c>
      <c r="L243" s="109" t="s">
        <v>905</v>
      </c>
      <c r="M243" s="112">
        <f>IF(P243="SI",0,H243)</f>
        <v>3630</v>
      </c>
      <c r="N243" s="112">
        <f>IF(P243="SI",0,I243)</f>
        <v>330</v>
      </c>
      <c r="O243" s="112">
        <f>M243-N243</f>
        <v>3300</v>
      </c>
      <c r="P243" s="107" t="s">
        <v>136</v>
      </c>
    </row>
    <row r="244" spans="1:16" ht="15">
      <c r="A244" s="107">
        <v>2020</v>
      </c>
      <c r="B244" s="107">
        <v>290</v>
      </c>
      <c r="C244" s="298" t="s">
        <v>908</v>
      </c>
      <c r="D244" s="109" t="s">
        <v>904</v>
      </c>
      <c r="E244" s="109" t="s">
        <v>130</v>
      </c>
      <c r="F244" s="111" t="s">
        <v>740</v>
      </c>
      <c r="G244" s="111" t="s">
        <v>172</v>
      </c>
      <c r="H244" s="112">
        <v>207.88</v>
      </c>
      <c r="I244" s="112">
        <v>37.49</v>
      </c>
      <c r="J244" s="111" t="s">
        <v>173</v>
      </c>
      <c r="K244" s="305" t="s">
        <v>174</v>
      </c>
      <c r="L244" s="109" t="s">
        <v>909</v>
      </c>
      <c r="M244" s="112">
        <f>IF(P244="SI",0,H244)</f>
        <v>207.88</v>
      </c>
      <c r="N244" s="112">
        <f>IF(P244="SI",0,I244)</f>
        <v>37.49</v>
      </c>
      <c r="O244" s="112">
        <f>M244-N244</f>
        <v>170.39</v>
      </c>
      <c r="P244" s="107" t="s">
        <v>136</v>
      </c>
    </row>
    <row r="245" spans="1:16" ht="15">
      <c r="A245" s="107">
        <v>2020</v>
      </c>
      <c r="B245" s="107">
        <v>291</v>
      </c>
      <c r="C245" s="298" t="s">
        <v>910</v>
      </c>
      <c r="D245" s="109" t="s">
        <v>905</v>
      </c>
      <c r="E245" s="109" t="s">
        <v>130</v>
      </c>
      <c r="F245" s="111" t="s">
        <v>911</v>
      </c>
      <c r="G245" s="111" t="s">
        <v>912</v>
      </c>
      <c r="H245" s="112">
        <v>130.9</v>
      </c>
      <c r="I245" s="112">
        <v>11.9</v>
      </c>
      <c r="J245" s="111" t="s">
        <v>913</v>
      </c>
      <c r="K245" s="305" t="s">
        <v>914</v>
      </c>
      <c r="L245" s="109" t="s">
        <v>915</v>
      </c>
      <c r="M245" s="112">
        <f>IF(P245="SI",0,H245)</f>
        <v>130.9</v>
      </c>
      <c r="N245" s="112">
        <f>IF(P245="SI",0,I245)</f>
        <v>11.9</v>
      </c>
      <c r="O245" s="112">
        <f>M245-N245</f>
        <v>119</v>
      </c>
      <c r="P245" s="107" t="s">
        <v>136</v>
      </c>
    </row>
    <row r="246" spans="1:16" ht="15">
      <c r="A246" s="107">
        <v>2020</v>
      </c>
      <c r="B246" s="107">
        <v>293</v>
      </c>
      <c r="C246" s="298" t="s">
        <v>916</v>
      </c>
      <c r="D246" s="109" t="s">
        <v>917</v>
      </c>
      <c r="E246" s="109" t="s">
        <v>130</v>
      </c>
      <c r="F246" s="111" t="s">
        <v>918</v>
      </c>
      <c r="G246" s="111"/>
      <c r="H246" s="112">
        <v>90.1</v>
      </c>
      <c r="I246" s="112">
        <v>8.19</v>
      </c>
      <c r="J246" s="111" t="s">
        <v>201</v>
      </c>
      <c r="K246" s="305" t="s">
        <v>202</v>
      </c>
      <c r="L246" s="109" t="s">
        <v>919</v>
      </c>
      <c r="M246" s="112">
        <f>IF(P246="SI",0,H246)</f>
        <v>90.1</v>
      </c>
      <c r="N246" s="112">
        <f>IF(P246="SI",0,I246)</f>
        <v>8.19</v>
      </c>
      <c r="O246" s="112">
        <f>M246-N246</f>
        <v>81.91</v>
      </c>
      <c r="P246" s="107" t="s">
        <v>136</v>
      </c>
    </row>
    <row r="247" spans="1:16" ht="15">
      <c r="A247" s="107">
        <v>2020</v>
      </c>
      <c r="B247" s="107">
        <v>294</v>
      </c>
      <c r="C247" s="298" t="s">
        <v>920</v>
      </c>
      <c r="D247" s="109" t="s">
        <v>917</v>
      </c>
      <c r="E247" s="109" t="s">
        <v>130</v>
      </c>
      <c r="F247" s="111" t="s">
        <v>918</v>
      </c>
      <c r="G247" s="111"/>
      <c r="H247" s="112">
        <v>23.49</v>
      </c>
      <c r="I247" s="112">
        <v>2.14</v>
      </c>
      <c r="J247" s="111" t="s">
        <v>201</v>
      </c>
      <c r="K247" s="305" t="s">
        <v>202</v>
      </c>
      <c r="L247" s="109" t="s">
        <v>919</v>
      </c>
      <c r="M247" s="112">
        <f>IF(P247="SI",0,H247)</f>
        <v>23.49</v>
      </c>
      <c r="N247" s="112">
        <f>IF(P247="SI",0,I247)</f>
        <v>2.14</v>
      </c>
      <c r="O247" s="112">
        <f>M247-N247</f>
        <v>21.349999999999998</v>
      </c>
      <c r="P247" s="107" t="s">
        <v>136</v>
      </c>
    </row>
    <row r="248" spans="1:16" ht="15">
      <c r="A248" s="107">
        <v>2020</v>
      </c>
      <c r="B248" s="107">
        <v>295</v>
      </c>
      <c r="C248" s="298" t="s">
        <v>921</v>
      </c>
      <c r="D248" s="109" t="s">
        <v>922</v>
      </c>
      <c r="E248" s="109" t="s">
        <v>130</v>
      </c>
      <c r="F248" s="111" t="s">
        <v>715</v>
      </c>
      <c r="G248" s="111" t="s">
        <v>716</v>
      </c>
      <c r="H248" s="112">
        <v>11010.52</v>
      </c>
      <c r="I248" s="112">
        <v>1985.5</v>
      </c>
      <c r="J248" s="111" t="s">
        <v>478</v>
      </c>
      <c r="K248" s="305" t="s">
        <v>479</v>
      </c>
      <c r="L248" s="109" t="s">
        <v>923</v>
      </c>
      <c r="M248" s="112">
        <f>IF(P248="SI",0,H248)</f>
        <v>11010.52</v>
      </c>
      <c r="N248" s="112">
        <f>IF(P248="SI",0,I248)</f>
        <v>1985.5</v>
      </c>
      <c r="O248" s="112">
        <f>M248-N248</f>
        <v>9025.02</v>
      </c>
      <c r="P248" s="107" t="s">
        <v>136</v>
      </c>
    </row>
    <row r="249" spans="1:16" ht="15">
      <c r="A249" s="107">
        <v>2020</v>
      </c>
      <c r="B249" s="107">
        <v>296</v>
      </c>
      <c r="C249" s="298" t="s">
        <v>924</v>
      </c>
      <c r="D249" s="109" t="s">
        <v>904</v>
      </c>
      <c r="E249" s="109" t="s">
        <v>130</v>
      </c>
      <c r="F249" s="111" t="s">
        <v>925</v>
      </c>
      <c r="G249" s="111" t="s">
        <v>926</v>
      </c>
      <c r="H249" s="112">
        <v>366</v>
      </c>
      <c r="I249" s="112">
        <v>66</v>
      </c>
      <c r="J249" s="111" t="s">
        <v>927</v>
      </c>
      <c r="K249" s="305" t="s">
        <v>928</v>
      </c>
      <c r="L249" s="109" t="s">
        <v>929</v>
      </c>
      <c r="M249" s="112">
        <f>IF(P249="SI",0,H249)</f>
        <v>366</v>
      </c>
      <c r="N249" s="112">
        <f>IF(P249="SI",0,I249)</f>
        <v>66</v>
      </c>
      <c r="O249" s="112">
        <f>M249-N249</f>
        <v>300</v>
      </c>
      <c r="P249" s="107" t="s">
        <v>136</v>
      </c>
    </row>
    <row r="250" spans="1:16" ht="15">
      <c r="A250" s="107">
        <v>2020</v>
      </c>
      <c r="B250" s="107">
        <v>297</v>
      </c>
      <c r="C250" s="298" t="s">
        <v>930</v>
      </c>
      <c r="D250" s="109" t="s">
        <v>931</v>
      </c>
      <c r="E250" s="109" t="s">
        <v>130</v>
      </c>
      <c r="F250" s="111" t="s">
        <v>932</v>
      </c>
      <c r="G250" s="111" t="s">
        <v>933</v>
      </c>
      <c r="H250" s="112">
        <v>1366.4</v>
      </c>
      <c r="I250" s="112">
        <v>246.4</v>
      </c>
      <c r="J250" s="111" t="s">
        <v>569</v>
      </c>
      <c r="K250" s="305" t="s">
        <v>570</v>
      </c>
      <c r="L250" s="109" t="s">
        <v>934</v>
      </c>
      <c r="M250" s="112">
        <f>IF(P250="SI",0,H250)</f>
        <v>1366.4</v>
      </c>
      <c r="N250" s="112">
        <f>IF(P250="SI",0,I250)</f>
        <v>246.4</v>
      </c>
      <c r="O250" s="112">
        <f>M250-N250</f>
        <v>1120</v>
      </c>
      <c r="P250" s="107" t="s">
        <v>136</v>
      </c>
    </row>
    <row r="251" spans="1:16" ht="15">
      <c r="A251" s="107">
        <v>2020</v>
      </c>
      <c r="B251" s="107">
        <v>298</v>
      </c>
      <c r="C251" s="298" t="s">
        <v>362</v>
      </c>
      <c r="D251" s="109" t="s">
        <v>935</v>
      </c>
      <c r="E251" s="109" t="s">
        <v>130</v>
      </c>
      <c r="F251" s="111" t="s">
        <v>936</v>
      </c>
      <c r="G251" s="111"/>
      <c r="H251" s="112">
        <v>1000</v>
      </c>
      <c r="I251" s="112">
        <v>0</v>
      </c>
      <c r="J251" s="111" t="s">
        <v>937</v>
      </c>
      <c r="K251" s="305" t="s">
        <v>938</v>
      </c>
      <c r="L251" s="109" t="s">
        <v>935</v>
      </c>
      <c r="M251" s="112">
        <f>IF(P251="SI",0,H251)</f>
        <v>1000</v>
      </c>
      <c r="N251" s="112">
        <f>IF(P251="SI",0,I251)</f>
        <v>0</v>
      </c>
      <c r="O251" s="112">
        <f>M251-N251</f>
        <v>1000</v>
      </c>
      <c r="P251" s="107" t="s">
        <v>136</v>
      </c>
    </row>
    <row r="252" spans="1:16" ht="15">
      <c r="A252" s="107">
        <v>2020</v>
      </c>
      <c r="B252" s="107">
        <v>300</v>
      </c>
      <c r="C252" s="298" t="s">
        <v>939</v>
      </c>
      <c r="D252" s="109" t="s">
        <v>934</v>
      </c>
      <c r="E252" s="109" t="s">
        <v>130</v>
      </c>
      <c r="F252" s="111" t="s">
        <v>940</v>
      </c>
      <c r="G252" s="111" t="s">
        <v>941</v>
      </c>
      <c r="H252" s="112">
        <v>66.88</v>
      </c>
      <c r="I252" s="112">
        <v>10.22</v>
      </c>
      <c r="J252" s="111" t="s">
        <v>788</v>
      </c>
      <c r="K252" s="305" t="s">
        <v>789</v>
      </c>
      <c r="L252" s="109" t="s">
        <v>935</v>
      </c>
      <c r="M252" s="112">
        <f>IF(P252="SI",0,H252)</f>
        <v>66.88</v>
      </c>
      <c r="N252" s="112">
        <f>IF(P252="SI",0,I252)</f>
        <v>10.22</v>
      </c>
      <c r="O252" s="112">
        <f>M252-N252</f>
        <v>56.66</v>
      </c>
      <c r="P252" s="107" t="s">
        <v>136</v>
      </c>
    </row>
    <row r="253" spans="1:16" ht="15">
      <c r="A253" s="107">
        <v>2020</v>
      </c>
      <c r="B253" s="107">
        <v>301</v>
      </c>
      <c r="C253" s="298" t="s">
        <v>942</v>
      </c>
      <c r="D253" s="109" t="s">
        <v>934</v>
      </c>
      <c r="E253" s="109" t="s">
        <v>130</v>
      </c>
      <c r="F253" s="111" t="s">
        <v>779</v>
      </c>
      <c r="G253" s="111" t="s">
        <v>118</v>
      </c>
      <c r="H253" s="112">
        <v>112.3</v>
      </c>
      <c r="I253" s="112">
        <v>20.25</v>
      </c>
      <c r="J253" s="111" t="s">
        <v>157</v>
      </c>
      <c r="K253" s="305" t="s">
        <v>158</v>
      </c>
      <c r="L253" s="109" t="s">
        <v>943</v>
      </c>
      <c r="M253" s="112">
        <f>IF(P253="SI",0,H253)</f>
        <v>112.3</v>
      </c>
      <c r="N253" s="112">
        <f>IF(P253="SI",0,I253)</f>
        <v>20.25</v>
      </c>
      <c r="O253" s="112">
        <f>M253-N253</f>
        <v>92.05</v>
      </c>
      <c r="P253" s="107" t="s">
        <v>136</v>
      </c>
    </row>
    <row r="254" spans="1:16" ht="15">
      <c r="A254" s="107">
        <v>2020</v>
      </c>
      <c r="B254" s="107">
        <v>302</v>
      </c>
      <c r="C254" s="298" t="s">
        <v>944</v>
      </c>
      <c r="D254" s="109" t="s">
        <v>934</v>
      </c>
      <c r="E254" s="109" t="s">
        <v>130</v>
      </c>
      <c r="F254" s="111" t="s">
        <v>704</v>
      </c>
      <c r="G254" s="111" t="s">
        <v>118</v>
      </c>
      <c r="H254" s="112">
        <v>585.43</v>
      </c>
      <c r="I254" s="112">
        <v>105.57</v>
      </c>
      <c r="J254" s="111" t="s">
        <v>157</v>
      </c>
      <c r="K254" s="305" t="s">
        <v>158</v>
      </c>
      <c r="L254" s="109" t="s">
        <v>943</v>
      </c>
      <c r="M254" s="112">
        <f>IF(P254="SI",0,H254)</f>
        <v>585.43</v>
      </c>
      <c r="N254" s="112">
        <f>IF(P254="SI",0,I254)</f>
        <v>105.57</v>
      </c>
      <c r="O254" s="112">
        <f>M254-N254</f>
        <v>479.85999999999996</v>
      </c>
      <c r="P254" s="107" t="s">
        <v>136</v>
      </c>
    </row>
    <row r="255" spans="1:16" ht="15">
      <c r="A255" s="107">
        <v>2020</v>
      </c>
      <c r="B255" s="107">
        <v>303</v>
      </c>
      <c r="C255" s="298" t="s">
        <v>945</v>
      </c>
      <c r="D255" s="109" t="s">
        <v>934</v>
      </c>
      <c r="E255" s="109" t="s">
        <v>130</v>
      </c>
      <c r="F255" s="111" t="s">
        <v>782</v>
      </c>
      <c r="G255" s="111" t="s">
        <v>118</v>
      </c>
      <c r="H255" s="112">
        <v>463.23</v>
      </c>
      <c r="I255" s="112">
        <v>83.53</v>
      </c>
      <c r="J255" s="111" t="s">
        <v>157</v>
      </c>
      <c r="K255" s="305" t="s">
        <v>158</v>
      </c>
      <c r="L255" s="109" t="s">
        <v>943</v>
      </c>
      <c r="M255" s="112">
        <f>IF(P255="SI",0,H255)</f>
        <v>463.23</v>
      </c>
      <c r="N255" s="112">
        <f>IF(P255="SI",0,I255)</f>
        <v>83.53</v>
      </c>
      <c r="O255" s="112">
        <f>M255-N255</f>
        <v>379.70000000000005</v>
      </c>
      <c r="P255" s="107" t="s">
        <v>136</v>
      </c>
    </row>
    <row r="256" spans="1:16" ht="15">
      <c r="A256" s="107">
        <v>2020</v>
      </c>
      <c r="B256" s="107">
        <v>304</v>
      </c>
      <c r="C256" s="298" t="s">
        <v>946</v>
      </c>
      <c r="D256" s="109" t="s">
        <v>934</v>
      </c>
      <c r="E256" s="109" t="s">
        <v>130</v>
      </c>
      <c r="F256" s="111" t="s">
        <v>784</v>
      </c>
      <c r="G256" s="111" t="s">
        <v>156</v>
      </c>
      <c r="H256" s="112">
        <v>1490.08</v>
      </c>
      <c r="I256" s="112">
        <v>268.7</v>
      </c>
      <c r="J256" s="111" t="s">
        <v>157</v>
      </c>
      <c r="K256" s="305" t="s">
        <v>158</v>
      </c>
      <c r="L256" s="109" t="s">
        <v>943</v>
      </c>
      <c r="M256" s="112">
        <f>IF(P256="SI",0,H256)</f>
        <v>1490.08</v>
      </c>
      <c r="N256" s="112">
        <f>IF(P256="SI",0,I256)</f>
        <v>268.7</v>
      </c>
      <c r="O256" s="112">
        <f>M256-N256</f>
        <v>1221.3799999999999</v>
      </c>
      <c r="P256" s="107" t="s">
        <v>136</v>
      </c>
    </row>
    <row r="257" spans="1:16" ht="15">
      <c r="A257" s="107">
        <v>2020</v>
      </c>
      <c r="B257" s="107">
        <v>305</v>
      </c>
      <c r="C257" s="298" t="s">
        <v>947</v>
      </c>
      <c r="D257" s="109" t="s">
        <v>948</v>
      </c>
      <c r="E257" s="109" t="s">
        <v>130</v>
      </c>
      <c r="F257" s="111" t="s">
        <v>446</v>
      </c>
      <c r="G257" s="111" t="s">
        <v>447</v>
      </c>
      <c r="H257" s="112">
        <v>634.4</v>
      </c>
      <c r="I257" s="112">
        <v>114.4</v>
      </c>
      <c r="J257" s="111" t="s">
        <v>448</v>
      </c>
      <c r="K257" s="305" t="s">
        <v>449</v>
      </c>
      <c r="L257" s="109" t="s">
        <v>943</v>
      </c>
      <c r="M257" s="112">
        <f>IF(P257="SI",0,H257)</f>
        <v>634.4</v>
      </c>
      <c r="N257" s="112">
        <f>IF(P257="SI",0,I257)</f>
        <v>114.4</v>
      </c>
      <c r="O257" s="112">
        <f>M257-N257</f>
        <v>520</v>
      </c>
      <c r="P257" s="107" t="s">
        <v>136</v>
      </c>
    </row>
    <row r="258" spans="1:16" ht="15">
      <c r="A258" s="107">
        <v>2020</v>
      </c>
      <c r="B258" s="107">
        <v>306</v>
      </c>
      <c r="C258" s="298" t="s">
        <v>362</v>
      </c>
      <c r="D258" s="109" t="s">
        <v>917</v>
      </c>
      <c r="E258" s="109" t="s">
        <v>130</v>
      </c>
      <c r="F258" s="111" t="s">
        <v>949</v>
      </c>
      <c r="G258" s="111" t="s">
        <v>950</v>
      </c>
      <c r="H258" s="112">
        <v>3960</v>
      </c>
      <c r="I258" s="112">
        <v>0</v>
      </c>
      <c r="J258" s="111" t="s">
        <v>951</v>
      </c>
      <c r="K258" s="305" t="s">
        <v>952</v>
      </c>
      <c r="L258" s="109" t="s">
        <v>948</v>
      </c>
      <c r="M258" s="112">
        <f>IF(P258="SI",0,H258)</f>
        <v>3960</v>
      </c>
      <c r="N258" s="112">
        <f>IF(P258="SI",0,I258)</f>
        <v>0</v>
      </c>
      <c r="O258" s="112">
        <f>M258-N258</f>
        <v>3960</v>
      </c>
      <c r="P258" s="107" t="s">
        <v>136</v>
      </c>
    </row>
    <row r="259" spans="1:16" ht="15">
      <c r="A259" s="107">
        <v>2020</v>
      </c>
      <c r="B259" s="107">
        <v>316</v>
      </c>
      <c r="C259" s="298" t="s">
        <v>953</v>
      </c>
      <c r="D259" s="109" t="s">
        <v>943</v>
      </c>
      <c r="E259" s="109" t="s">
        <v>130</v>
      </c>
      <c r="F259" s="111" t="s">
        <v>954</v>
      </c>
      <c r="G259" s="111" t="s">
        <v>955</v>
      </c>
      <c r="H259" s="112">
        <v>103.7</v>
      </c>
      <c r="I259" s="112">
        <v>18.7</v>
      </c>
      <c r="J259" s="111" t="s">
        <v>291</v>
      </c>
      <c r="K259" s="305" t="s">
        <v>292</v>
      </c>
      <c r="L259" s="109" t="s">
        <v>956</v>
      </c>
      <c r="M259" s="112">
        <f>IF(P259="SI",0,H259)</f>
        <v>103.7</v>
      </c>
      <c r="N259" s="112">
        <f>IF(P259="SI",0,I259)</f>
        <v>18.7</v>
      </c>
      <c r="O259" s="112">
        <f>M259-N259</f>
        <v>85</v>
      </c>
      <c r="P259" s="107" t="s">
        <v>136</v>
      </c>
    </row>
    <row r="260" spans="1:16" ht="15">
      <c r="A260" s="107">
        <v>2020</v>
      </c>
      <c r="B260" s="107">
        <v>317</v>
      </c>
      <c r="C260" s="298" t="s">
        <v>957</v>
      </c>
      <c r="D260" s="109" t="s">
        <v>943</v>
      </c>
      <c r="E260" s="109" t="s">
        <v>130</v>
      </c>
      <c r="F260" s="111" t="s">
        <v>958</v>
      </c>
      <c r="G260" s="111" t="s">
        <v>959</v>
      </c>
      <c r="H260" s="112">
        <v>366</v>
      </c>
      <c r="I260" s="112">
        <v>66</v>
      </c>
      <c r="J260" s="111" t="s">
        <v>569</v>
      </c>
      <c r="K260" s="305" t="s">
        <v>570</v>
      </c>
      <c r="L260" s="109" t="s">
        <v>956</v>
      </c>
      <c r="M260" s="112">
        <f>IF(P260="SI",0,H260)</f>
        <v>366</v>
      </c>
      <c r="N260" s="112">
        <f>IF(P260="SI",0,I260)</f>
        <v>66</v>
      </c>
      <c r="O260" s="112">
        <f>M260-N260</f>
        <v>300</v>
      </c>
      <c r="P260" s="107" t="s">
        <v>136</v>
      </c>
    </row>
    <row r="261" spans="1:16" ht="15">
      <c r="A261" s="107">
        <v>2020</v>
      </c>
      <c r="B261" s="107">
        <v>318</v>
      </c>
      <c r="C261" s="298" t="s">
        <v>960</v>
      </c>
      <c r="D261" s="109" t="s">
        <v>948</v>
      </c>
      <c r="E261" s="109" t="s">
        <v>130</v>
      </c>
      <c r="F261" s="111" t="s">
        <v>961</v>
      </c>
      <c r="G261" s="111" t="s">
        <v>545</v>
      </c>
      <c r="H261" s="112">
        <v>6707.37</v>
      </c>
      <c r="I261" s="112">
        <v>609.76</v>
      </c>
      <c r="J261" s="111" t="s">
        <v>546</v>
      </c>
      <c r="K261" s="305" t="s">
        <v>547</v>
      </c>
      <c r="L261" s="109" t="s">
        <v>943</v>
      </c>
      <c r="M261" s="112">
        <f>IF(P261="SI",0,H261)</f>
        <v>6707.37</v>
      </c>
      <c r="N261" s="112">
        <f>IF(P261="SI",0,I261)</f>
        <v>609.76</v>
      </c>
      <c r="O261" s="112">
        <f>M261-N261</f>
        <v>6097.61</v>
      </c>
      <c r="P261" s="107" t="s">
        <v>136</v>
      </c>
    </row>
    <row r="262" spans="1:16" ht="15">
      <c r="A262" s="107">
        <v>2020</v>
      </c>
      <c r="B262" s="107">
        <v>319</v>
      </c>
      <c r="C262" s="298" t="s">
        <v>962</v>
      </c>
      <c r="D262" s="109" t="s">
        <v>963</v>
      </c>
      <c r="E262" s="109" t="s">
        <v>130</v>
      </c>
      <c r="F262" s="111" t="s">
        <v>964</v>
      </c>
      <c r="G262" s="111" t="s">
        <v>965</v>
      </c>
      <c r="H262" s="112">
        <v>190.81</v>
      </c>
      <c r="I262" s="112">
        <v>34.41</v>
      </c>
      <c r="J262" s="111" t="s">
        <v>569</v>
      </c>
      <c r="K262" s="305" t="s">
        <v>570</v>
      </c>
      <c r="L262" s="109" t="s">
        <v>966</v>
      </c>
      <c r="M262" s="112">
        <f>IF(P262="SI",0,H262)</f>
        <v>190.81</v>
      </c>
      <c r="N262" s="112">
        <f>IF(P262="SI",0,I262)</f>
        <v>34.41</v>
      </c>
      <c r="O262" s="112">
        <f>M262-N262</f>
        <v>156.4</v>
      </c>
      <c r="P262" s="107" t="s">
        <v>136</v>
      </c>
    </row>
    <row r="263" spans="1:16" ht="15">
      <c r="A263" s="107">
        <v>2020</v>
      </c>
      <c r="B263" s="107">
        <v>320</v>
      </c>
      <c r="C263" s="298" t="s">
        <v>967</v>
      </c>
      <c r="D263" s="109" t="s">
        <v>963</v>
      </c>
      <c r="E263" s="109" t="s">
        <v>130</v>
      </c>
      <c r="F263" s="111" t="s">
        <v>968</v>
      </c>
      <c r="G263" s="111" t="s">
        <v>969</v>
      </c>
      <c r="H263" s="112">
        <v>1543.3</v>
      </c>
      <c r="I263" s="112">
        <v>278.3</v>
      </c>
      <c r="J263" s="111" t="s">
        <v>569</v>
      </c>
      <c r="K263" s="305" t="s">
        <v>570</v>
      </c>
      <c r="L263" s="109" t="s">
        <v>966</v>
      </c>
      <c r="M263" s="112">
        <f>IF(P263="SI",0,H263)</f>
        <v>1543.3</v>
      </c>
      <c r="N263" s="112">
        <f>IF(P263="SI",0,I263)</f>
        <v>278.3</v>
      </c>
      <c r="O263" s="112">
        <f>M263-N263</f>
        <v>1265</v>
      </c>
      <c r="P263" s="107" t="s">
        <v>136</v>
      </c>
    </row>
    <row r="264" spans="1:16" ht="15">
      <c r="A264" s="107">
        <v>2020</v>
      </c>
      <c r="B264" s="107">
        <v>321</v>
      </c>
      <c r="C264" s="298" t="s">
        <v>970</v>
      </c>
      <c r="D264" s="109" t="s">
        <v>963</v>
      </c>
      <c r="E264" s="109" t="s">
        <v>130</v>
      </c>
      <c r="F264" s="111" t="s">
        <v>971</v>
      </c>
      <c r="G264" s="111" t="s">
        <v>972</v>
      </c>
      <c r="H264" s="112">
        <v>451.4</v>
      </c>
      <c r="I264" s="112">
        <v>81.4</v>
      </c>
      <c r="J264" s="111" t="s">
        <v>569</v>
      </c>
      <c r="K264" s="305" t="s">
        <v>570</v>
      </c>
      <c r="L264" s="109" t="s">
        <v>966</v>
      </c>
      <c r="M264" s="112">
        <f>IF(P264="SI",0,H264)</f>
        <v>451.4</v>
      </c>
      <c r="N264" s="112">
        <f>IF(P264="SI",0,I264)</f>
        <v>81.4</v>
      </c>
      <c r="O264" s="112">
        <f>M264-N264</f>
        <v>370</v>
      </c>
      <c r="P264" s="107" t="s">
        <v>136</v>
      </c>
    </row>
    <row r="265" spans="1:16" ht="15">
      <c r="A265" s="107">
        <v>2020</v>
      </c>
      <c r="B265" s="107">
        <v>322</v>
      </c>
      <c r="C265" s="298" t="s">
        <v>973</v>
      </c>
      <c r="D265" s="109" t="s">
        <v>966</v>
      </c>
      <c r="E265" s="109" t="s">
        <v>130</v>
      </c>
      <c r="F265" s="111" t="s">
        <v>974</v>
      </c>
      <c r="G265" s="111" t="s">
        <v>975</v>
      </c>
      <c r="H265" s="112">
        <v>3404.76</v>
      </c>
      <c r="I265" s="112">
        <v>0</v>
      </c>
      <c r="J265" s="111" t="s">
        <v>976</v>
      </c>
      <c r="K265" s="305" t="s">
        <v>977</v>
      </c>
      <c r="L265" s="109" t="s">
        <v>978</v>
      </c>
      <c r="M265" s="112">
        <f>IF(P265="SI",0,H265)</f>
        <v>3404.76</v>
      </c>
      <c r="N265" s="112">
        <f>IF(P265="SI",0,I265)</f>
        <v>0</v>
      </c>
      <c r="O265" s="112">
        <f>M265-N265</f>
        <v>3404.76</v>
      </c>
      <c r="P265" s="107" t="s">
        <v>136</v>
      </c>
    </row>
    <row r="266" spans="1:16" ht="15">
      <c r="A266" s="107">
        <v>2020</v>
      </c>
      <c r="B266" s="107">
        <v>323</v>
      </c>
      <c r="C266" s="298" t="s">
        <v>979</v>
      </c>
      <c r="D266" s="109" t="s">
        <v>980</v>
      </c>
      <c r="E266" s="109" t="s">
        <v>130</v>
      </c>
      <c r="F266" s="111" t="s">
        <v>981</v>
      </c>
      <c r="G266" s="111"/>
      <c r="H266" s="112">
        <v>32.74</v>
      </c>
      <c r="I266" s="112">
        <v>2.98</v>
      </c>
      <c r="J266" s="111" t="s">
        <v>201</v>
      </c>
      <c r="K266" s="305" t="s">
        <v>202</v>
      </c>
      <c r="L266" s="109" t="s">
        <v>980</v>
      </c>
      <c r="M266" s="112">
        <f>IF(P266="SI",0,H266)</f>
        <v>32.74</v>
      </c>
      <c r="N266" s="112">
        <f>IF(P266="SI",0,I266)</f>
        <v>2.98</v>
      </c>
      <c r="O266" s="112">
        <f>M266-N266</f>
        <v>29.76</v>
      </c>
      <c r="P266" s="107" t="s">
        <v>136</v>
      </c>
    </row>
    <row r="267" spans="1:16" ht="15">
      <c r="A267" s="107">
        <v>2020</v>
      </c>
      <c r="B267" s="107">
        <v>324</v>
      </c>
      <c r="C267" s="298" t="s">
        <v>982</v>
      </c>
      <c r="D267" s="109" t="s">
        <v>980</v>
      </c>
      <c r="E267" s="109" t="s">
        <v>130</v>
      </c>
      <c r="F267" s="111" t="s">
        <v>983</v>
      </c>
      <c r="G267" s="111"/>
      <c r="H267" s="112">
        <v>13.03</v>
      </c>
      <c r="I267" s="112">
        <v>1.18</v>
      </c>
      <c r="J267" s="111" t="s">
        <v>201</v>
      </c>
      <c r="K267" s="305" t="s">
        <v>202</v>
      </c>
      <c r="L267" s="109" t="s">
        <v>980</v>
      </c>
      <c r="M267" s="112">
        <f>IF(P267="SI",0,H267)</f>
        <v>13.03</v>
      </c>
      <c r="N267" s="112">
        <f>IF(P267="SI",0,I267)</f>
        <v>1.18</v>
      </c>
      <c r="O267" s="112">
        <f>M267-N267</f>
        <v>11.85</v>
      </c>
      <c r="P267" s="107" t="s">
        <v>136</v>
      </c>
    </row>
    <row r="268" spans="1:16" ht="15">
      <c r="A268" s="107">
        <v>2020</v>
      </c>
      <c r="B268" s="107">
        <v>325</v>
      </c>
      <c r="C268" s="298" t="s">
        <v>984</v>
      </c>
      <c r="D268" s="109" t="s">
        <v>980</v>
      </c>
      <c r="E268" s="109" t="s">
        <v>130</v>
      </c>
      <c r="F268" s="111" t="s">
        <v>985</v>
      </c>
      <c r="G268" s="111"/>
      <c r="H268" s="112">
        <v>24.99</v>
      </c>
      <c r="I268" s="112">
        <v>2.27</v>
      </c>
      <c r="J268" s="111" t="s">
        <v>201</v>
      </c>
      <c r="K268" s="305" t="s">
        <v>202</v>
      </c>
      <c r="L268" s="109" t="s">
        <v>980</v>
      </c>
      <c r="M268" s="112">
        <f>IF(P268="SI",0,H268)</f>
        <v>24.99</v>
      </c>
      <c r="N268" s="112">
        <f>IF(P268="SI",0,I268)</f>
        <v>2.27</v>
      </c>
      <c r="O268" s="112">
        <f>M268-N268</f>
        <v>22.72</v>
      </c>
      <c r="P268" s="107" t="s">
        <v>136</v>
      </c>
    </row>
    <row r="269" spans="1:16" ht="15">
      <c r="A269" s="107">
        <v>2020</v>
      </c>
      <c r="B269" s="107">
        <v>326</v>
      </c>
      <c r="C269" s="298" t="s">
        <v>986</v>
      </c>
      <c r="D269" s="109" t="s">
        <v>978</v>
      </c>
      <c r="E269" s="109" t="s">
        <v>130</v>
      </c>
      <c r="F269" s="111" t="s">
        <v>624</v>
      </c>
      <c r="G269" s="111" t="s">
        <v>343</v>
      </c>
      <c r="H269" s="112">
        <v>39.91</v>
      </c>
      <c r="I269" s="112">
        <v>5.86</v>
      </c>
      <c r="J269" s="111" t="s">
        <v>184</v>
      </c>
      <c r="K269" s="305" t="s">
        <v>185</v>
      </c>
      <c r="L269" s="109" t="s">
        <v>987</v>
      </c>
      <c r="M269" s="112">
        <f>IF(P269="SI",0,H269)</f>
        <v>39.91</v>
      </c>
      <c r="N269" s="112">
        <f>IF(P269="SI",0,I269)</f>
        <v>5.86</v>
      </c>
      <c r="O269" s="112">
        <f>M269-N269</f>
        <v>34.05</v>
      </c>
      <c r="P269" s="107" t="s">
        <v>136</v>
      </c>
    </row>
    <row r="270" spans="1:16" ht="15">
      <c r="A270" s="107">
        <v>2020</v>
      </c>
      <c r="B270" s="107">
        <v>327</v>
      </c>
      <c r="C270" s="298" t="s">
        <v>988</v>
      </c>
      <c r="D270" s="109" t="s">
        <v>978</v>
      </c>
      <c r="E270" s="109" t="s">
        <v>130</v>
      </c>
      <c r="F270" s="111" t="s">
        <v>624</v>
      </c>
      <c r="G270" s="111" t="s">
        <v>343</v>
      </c>
      <c r="H270" s="112">
        <v>237.66</v>
      </c>
      <c r="I270" s="112">
        <v>42.86</v>
      </c>
      <c r="J270" s="111" t="s">
        <v>184</v>
      </c>
      <c r="K270" s="305" t="s">
        <v>185</v>
      </c>
      <c r="L270" s="109" t="s">
        <v>987</v>
      </c>
      <c r="M270" s="112">
        <f>IF(P270="SI",0,H270)</f>
        <v>237.66</v>
      </c>
      <c r="N270" s="112">
        <f>IF(P270="SI",0,I270)</f>
        <v>42.86</v>
      </c>
      <c r="O270" s="112">
        <f>M270-N270</f>
        <v>194.8</v>
      </c>
      <c r="P270" s="107" t="s">
        <v>136</v>
      </c>
    </row>
    <row r="271" spans="1:16" ht="15">
      <c r="A271" s="107">
        <v>2020</v>
      </c>
      <c r="B271" s="107">
        <v>328</v>
      </c>
      <c r="C271" s="298" t="s">
        <v>989</v>
      </c>
      <c r="D271" s="109" t="s">
        <v>931</v>
      </c>
      <c r="E271" s="109" t="s">
        <v>130</v>
      </c>
      <c r="F271" s="111" t="s">
        <v>990</v>
      </c>
      <c r="G271" s="111"/>
      <c r="H271" s="112">
        <v>359.9</v>
      </c>
      <c r="I271" s="112">
        <v>64.9</v>
      </c>
      <c r="J271" s="111" t="s">
        <v>991</v>
      </c>
      <c r="K271" s="305" t="s">
        <v>992</v>
      </c>
      <c r="L271" s="109" t="s">
        <v>931</v>
      </c>
      <c r="M271" s="112">
        <f>IF(P271="SI",0,H271)</f>
        <v>359.9</v>
      </c>
      <c r="N271" s="112">
        <f>IF(P271="SI",0,I271)</f>
        <v>64.9</v>
      </c>
      <c r="O271" s="112">
        <f>M271-N271</f>
        <v>295</v>
      </c>
      <c r="P271" s="107" t="s">
        <v>136</v>
      </c>
    </row>
    <row r="272" spans="1:16" ht="15">
      <c r="A272" s="107">
        <v>2020</v>
      </c>
      <c r="B272" s="107">
        <v>329</v>
      </c>
      <c r="C272" s="298" t="s">
        <v>220</v>
      </c>
      <c r="D272" s="109" t="s">
        <v>993</v>
      </c>
      <c r="E272" s="109" t="s">
        <v>130</v>
      </c>
      <c r="F272" s="111" t="s">
        <v>994</v>
      </c>
      <c r="G272" s="111" t="s">
        <v>995</v>
      </c>
      <c r="H272" s="112">
        <v>6275</v>
      </c>
      <c r="I272" s="112">
        <v>1131.56</v>
      </c>
      <c r="J272" s="111" t="s">
        <v>360</v>
      </c>
      <c r="K272" s="305" t="s">
        <v>361</v>
      </c>
      <c r="L272" s="109" t="s">
        <v>996</v>
      </c>
      <c r="M272" s="112">
        <f>IF(P272="SI",0,H272)</f>
        <v>6275</v>
      </c>
      <c r="N272" s="112">
        <f>IF(P272="SI",0,I272)</f>
        <v>1131.56</v>
      </c>
      <c r="O272" s="112">
        <f>M272-N272</f>
        <v>5143.4400000000005</v>
      </c>
      <c r="P272" s="107" t="s">
        <v>136</v>
      </c>
    </row>
    <row r="273" spans="1:16" ht="15">
      <c r="A273" s="107">
        <v>2020</v>
      </c>
      <c r="B273" s="107">
        <v>330</v>
      </c>
      <c r="C273" s="298" t="s">
        <v>770</v>
      </c>
      <c r="D273" s="109" t="s">
        <v>993</v>
      </c>
      <c r="E273" s="109" t="s">
        <v>130</v>
      </c>
      <c r="F273" s="111" t="s">
        <v>997</v>
      </c>
      <c r="G273" s="111" t="s">
        <v>998</v>
      </c>
      <c r="H273" s="112">
        <v>4636</v>
      </c>
      <c r="I273" s="112">
        <v>836</v>
      </c>
      <c r="J273" s="111" t="s">
        <v>360</v>
      </c>
      <c r="K273" s="305" t="s">
        <v>361</v>
      </c>
      <c r="L273" s="109" t="s">
        <v>996</v>
      </c>
      <c r="M273" s="112">
        <f>IF(P273="SI",0,H273)</f>
        <v>4636</v>
      </c>
      <c r="N273" s="112">
        <f>IF(P273="SI",0,I273)</f>
        <v>836</v>
      </c>
      <c r="O273" s="112">
        <f>M273-N273</f>
        <v>3800</v>
      </c>
      <c r="P273" s="107" t="s">
        <v>136</v>
      </c>
    </row>
    <row r="274" spans="1:16" ht="15">
      <c r="A274" s="107">
        <v>2020</v>
      </c>
      <c r="B274" s="107">
        <v>331</v>
      </c>
      <c r="C274" s="298" t="s">
        <v>999</v>
      </c>
      <c r="D274" s="109" t="s">
        <v>993</v>
      </c>
      <c r="E274" s="109" t="s">
        <v>130</v>
      </c>
      <c r="F274" s="111" t="s">
        <v>1000</v>
      </c>
      <c r="G274" s="111" t="s">
        <v>1001</v>
      </c>
      <c r="H274" s="112">
        <v>378.2</v>
      </c>
      <c r="I274" s="112">
        <v>68.2</v>
      </c>
      <c r="J274" s="111" t="s">
        <v>1002</v>
      </c>
      <c r="K274" s="305" t="s">
        <v>1003</v>
      </c>
      <c r="L274" s="109" t="s">
        <v>996</v>
      </c>
      <c r="M274" s="112">
        <f>IF(P274="SI",0,H274)</f>
        <v>378.2</v>
      </c>
      <c r="N274" s="112">
        <f>IF(P274="SI",0,I274)</f>
        <v>68.2</v>
      </c>
      <c r="O274" s="112">
        <f>M274-N274</f>
        <v>310</v>
      </c>
      <c r="P274" s="107" t="s">
        <v>136</v>
      </c>
    </row>
    <row r="275" spans="1:16" ht="15">
      <c r="A275" s="107">
        <v>2020</v>
      </c>
      <c r="B275" s="107">
        <v>335</v>
      </c>
      <c r="C275" s="298" t="s">
        <v>1004</v>
      </c>
      <c r="D275" s="109" t="s">
        <v>996</v>
      </c>
      <c r="E275" s="109" t="s">
        <v>130</v>
      </c>
      <c r="F275" s="111" t="s">
        <v>740</v>
      </c>
      <c r="G275" s="111" t="s">
        <v>172</v>
      </c>
      <c r="H275" s="112">
        <v>29.05</v>
      </c>
      <c r="I275" s="112">
        <v>5.24</v>
      </c>
      <c r="J275" s="111" t="s">
        <v>173</v>
      </c>
      <c r="K275" s="305" t="s">
        <v>174</v>
      </c>
      <c r="L275" s="109" t="s">
        <v>1005</v>
      </c>
      <c r="M275" s="112">
        <f>IF(P275="SI",0,H275)</f>
        <v>29.05</v>
      </c>
      <c r="N275" s="112">
        <f>IF(P275="SI",0,I275)</f>
        <v>5.24</v>
      </c>
      <c r="O275" s="112">
        <f>M275-N275</f>
        <v>23.810000000000002</v>
      </c>
      <c r="P275" s="107" t="s">
        <v>136</v>
      </c>
    </row>
    <row r="276" spans="1:16" ht="15">
      <c r="A276" s="107">
        <v>2020</v>
      </c>
      <c r="B276" s="107">
        <v>336</v>
      </c>
      <c r="C276" s="298" t="s">
        <v>1006</v>
      </c>
      <c r="D276" s="109" t="s">
        <v>996</v>
      </c>
      <c r="E276" s="109" t="s">
        <v>130</v>
      </c>
      <c r="F276" s="111" t="s">
        <v>116</v>
      </c>
      <c r="G276" s="111" t="s">
        <v>125</v>
      </c>
      <c r="H276" s="112">
        <v>427</v>
      </c>
      <c r="I276" s="112">
        <v>77</v>
      </c>
      <c r="J276" s="111" t="s">
        <v>120</v>
      </c>
      <c r="K276" s="305" t="s">
        <v>121</v>
      </c>
      <c r="L276" s="109" t="s">
        <v>1007</v>
      </c>
      <c r="M276" s="112">
        <f>IF(P276="SI",0,H276)</f>
        <v>427</v>
      </c>
      <c r="N276" s="112">
        <f>IF(P276="SI",0,I276)</f>
        <v>77</v>
      </c>
      <c r="O276" s="112">
        <f>M276-N276</f>
        <v>350</v>
      </c>
      <c r="P276" s="107" t="s">
        <v>136</v>
      </c>
    </row>
    <row r="277" spans="1:16" ht="15">
      <c r="A277" s="107">
        <v>2020</v>
      </c>
      <c r="B277" s="107">
        <v>337</v>
      </c>
      <c r="C277" s="298" t="s">
        <v>1008</v>
      </c>
      <c r="D277" s="109" t="s">
        <v>996</v>
      </c>
      <c r="E277" s="109" t="s">
        <v>130</v>
      </c>
      <c r="F277" s="111" t="s">
        <v>116</v>
      </c>
      <c r="G277" s="111" t="s">
        <v>125</v>
      </c>
      <c r="H277" s="112">
        <v>96.59</v>
      </c>
      <c r="I277" s="112">
        <v>17.42</v>
      </c>
      <c r="J277" s="111" t="s">
        <v>120</v>
      </c>
      <c r="K277" s="305" t="s">
        <v>121</v>
      </c>
      <c r="L277" s="109" t="s">
        <v>1007</v>
      </c>
      <c r="M277" s="112">
        <f>IF(P277="SI",0,H277)</f>
        <v>96.59</v>
      </c>
      <c r="N277" s="112">
        <f>IF(P277="SI",0,I277)</f>
        <v>17.42</v>
      </c>
      <c r="O277" s="112">
        <f>M277-N277</f>
        <v>79.17</v>
      </c>
      <c r="P277" s="107" t="s">
        <v>136</v>
      </c>
    </row>
    <row r="278" spans="1:16" ht="15">
      <c r="A278" s="107">
        <v>2020</v>
      </c>
      <c r="B278" s="107">
        <v>339</v>
      </c>
      <c r="C278" s="298" t="s">
        <v>1009</v>
      </c>
      <c r="D278" s="109" t="s">
        <v>1005</v>
      </c>
      <c r="E278" s="109" t="s">
        <v>130</v>
      </c>
      <c r="F278" s="111" t="s">
        <v>1010</v>
      </c>
      <c r="G278" s="111" t="s">
        <v>1011</v>
      </c>
      <c r="H278" s="112">
        <v>3346.36</v>
      </c>
      <c r="I278" s="112">
        <v>603.44</v>
      </c>
      <c r="J278" s="111" t="s">
        <v>569</v>
      </c>
      <c r="K278" s="305" t="s">
        <v>570</v>
      </c>
      <c r="L278" s="109" t="s">
        <v>1012</v>
      </c>
      <c r="M278" s="112">
        <f>IF(P278="SI",0,H278)</f>
        <v>3346.36</v>
      </c>
      <c r="N278" s="112">
        <f>IF(P278="SI",0,I278)</f>
        <v>603.44</v>
      </c>
      <c r="O278" s="112">
        <f>M278-N278</f>
        <v>2742.92</v>
      </c>
      <c r="P278" s="107" t="s">
        <v>136</v>
      </c>
    </row>
    <row r="279" spans="1:16" ht="15">
      <c r="A279" s="107">
        <v>2020</v>
      </c>
      <c r="B279" s="107">
        <v>340</v>
      </c>
      <c r="C279" s="298" t="s">
        <v>1013</v>
      </c>
      <c r="D279" s="109" t="s">
        <v>1014</v>
      </c>
      <c r="E279" s="109" t="s">
        <v>130</v>
      </c>
      <c r="F279" s="111" t="s">
        <v>1015</v>
      </c>
      <c r="G279" s="111" t="s">
        <v>1016</v>
      </c>
      <c r="H279" s="112">
        <v>3965</v>
      </c>
      <c r="I279" s="112">
        <v>715</v>
      </c>
      <c r="J279" s="111" t="s">
        <v>478</v>
      </c>
      <c r="K279" s="305" t="s">
        <v>479</v>
      </c>
      <c r="L279" s="109" t="s">
        <v>1012</v>
      </c>
      <c r="M279" s="112">
        <f>IF(P279="SI",0,H279)</f>
        <v>3965</v>
      </c>
      <c r="N279" s="112">
        <f>IF(P279="SI",0,I279)</f>
        <v>715</v>
      </c>
      <c r="O279" s="112">
        <f>M279-N279</f>
        <v>3250</v>
      </c>
      <c r="P279" s="107" t="s">
        <v>136</v>
      </c>
    </row>
    <row r="280" spans="1:16" ht="15">
      <c r="A280" s="107">
        <v>2020</v>
      </c>
      <c r="B280" s="107">
        <v>341</v>
      </c>
      <c r="C280" s="298" t="s">
        <v>1017</v>
      </c>
      <c r="D280" s="109" t="s">
        <v>1018</v>
      </c>
      <c r="E280" s="109" t="s">
        <v>130</v>
      </c>
      <c r="F280" s="111" t="s">
        <v>1019</v>
      </c>
      <c r="G280" s="111" t="s">
        <v>1020</v>
      </c>
      <c r="H280" s="112">
        <v>1586</v>
      </c>
      <c r="I280" s="112">
        <v>286</v>
      </c>
      <c r="J280" s="111" t="s">
        <v>1021</v>
      </c>
      <c r="K280" s="305" t="s">
        <v>1022</v>
      </c>
      <c r="L280" s="109" t="s">
        <v>1018</v>
      </c>
      <c r="M280" s="112">
        <f>IF(P280="SI",0,H280)</f>
        <v>1586</v>
      </c>
      <c r="N280" s="112">
        <f>IF(P280="SI",0,I280)</f>
        <v>286</v>
      </c>
      <c r="O280" s="112">
        <f>M280-N280</f>
        <v>1300</v>
      </c>
      <c r="P280" s="107" t="s">
        <v>136</v>
      </c>
    </row>
    <row r="281" spans="1:16" ht="15">
      <c r="A281" s="107">
        <v>2020</v>
      </c>
      <c r="B281" s="107">
        <v>342</v>
      </c>
      <c r="C281" s="298" t="s">
        <v>1023</v>
      </c>
      <c r="D281" s="109" t="s">
        <v>1012</v>
      </c>
      <c r="E281" s="109" t="s">
        <v>130</v>
      </c>
      <c r="F281" s="111" t="s">
        <v>1024</v>
      </c>
      <c r="G281" s="111" t="s">
        <v>1025</v>
      </c>
      <c r="H281" s="112">
        <v>67.1</v>
      </c>
      <c r="I281" s="112">
        <v>12.1</v>
      </c>
      <c r="J281" s="111" t="s">
        <v>569</v>
      </c>
      <c r="K281" s="305" t="s">
        <v>570</v>
      </c>
      <c r="L281" s="109" t="s">
        <v>1018</v>
      </c>
      <c r="M281" s="112">
        <f>IF(P281="SI",0,H281)</f>
        <v>67.1</v>
      </c>
      <c r="N281" s="112">
        <f>IF(P281="SI",0,I281)</f>
        <v>12.1</v>
      </c>
      <c r="O281" s="112">
        <f>M281-N281</f>
        <v>54.99999999999999</v>
      </c>
      <c r="P281" s="107" t="s">
        <v>136</v>
      </c>
    </row>
    <row r="282" spans="1:16" ht="15">
      <c r="A282" s="107">
        <v>2020</v>
      </c>
      <c r="B282" s="107">
        <v>345</v>
      </c>
      <c r="C282" s="298" t="s">
        <v>356</v>
      </c>
      <c r="D282" s="109" t="s">
        <v>1026</v>
      </c>
      <c r="E282" s="109" t="s">
        <v>130</v>
      </c>
      <c r="F282" s="111" t="s">
        <v>1027</v>
      </c>
      <c r="G282" s="111"/>
      <c r="H282" s="112">
        <v>1550</v>
      </c>
      <c r="I282" s="112">
        <v>0</v>
      </c>
      <c r="J282" s="111" t="s">
        <v>1028</v>
      </c>
      <c r="K282" s="305" t="s">
        <v>122</v>
      </c>
      <c r="L282" s="109" t="s">
        <v>1026</v>
      </c>
      <c r="M282" s="112">
        <f>IF(P282="SI",0,H282)</f>
        <v>1550</v>
      </c>
      <c r="N282" s="112">
        <f>IF(P282="SI",0,I282)</f>
        <v>0</v>
      </c>
      <c r="O282" s="112">
        <f>M282-N282</f>
        <v>1550</v>
      </c>
      <c r="P282" s="107" t="s">
        <v>136</v>
      </c>
    </row>
    <row r="283" spans="1:16" ht="15">
      <c r="A283" s="107">
        <v>2020</v>
      </c>
      <c r="B283" s="107">
        <v>350</v>
      </c>
      <c r="C283" s="298" t="s">
        <v>1029</v>
      </c>
      <c r="D283" s="109" t="s">
        <v>1012</v>
      </c>
      <c r="E283" s="109" t="s">
        <v>130</v>
      </c>
      <c r="F283" s="111" t="s">
        <v>1030</v>
      </c>
      <c r="G283" s="111" t="s">
        <v>1031</v>
      </c>
      <c r="H283" s="112">
        <v>957.78</v>
      </c>
      <c r="I283" s="112">
        <v>172.72</v>
      </c>
      <c r="J283" s="111" t="s">
        <v>1032</v>
      </c>
      <c r="K283" s="305" t="s">
        <v>1033</v>
      </c>
      <c r="L283" s="109" t="s">
        <v>1018</v>
      </c>
      <c r="M283" s="112">
        <f>IF(P283="SI",0,H283)</f>
        <v>957.78</v>
      </c>
      <c r="N283" s="112">
        <f>IF(P283="SI",0,I283)</f>
        <v>172.72</v>
      </c>
      <c r="O283" s="112">
        <f>M283-N283</f>
        <v>785.06</v>
      </c>
      <c r="P283" s="107" t="s">
        <v>136</v>
      </c>
    </row>
    <row r="284" spans="1:16" ht="15">
      <c r="A284" s="107">
        <v>2020</v>
      </c>
      <c r="B284" s="107">
        <v>351</v>
      </c>
      <c r="C284" s="298" t="s">
        <v>1034</v>
      </c>
      <c r="D284" s="109" t="s">
        <v>996</v>
      </c>
      <c r="E284" s="109" t="s">
        <v>130</v>
      </c>
      <c r="F284" s="111" t="s">
        <v>870</v>
      </c>
      <c r="G284" s="111" t="s">
        <v>871</v>
      </c>
      <c r="H284" s="112">
        <v>3465</v>
      </c>
      <c r="I284" s="112">
        <v>315</v>
      </c>
      <c r="J284" s="111" t="s">
        <v>217</v>
      </c>
      <c r="K284" s="305" t="s">
        <v>218</v>
      </c>
      <c r="L284" s="109" t="s">
        <v>1035</v>
      </c>
      <c r="M284" s="112">
        <f>IF(P284="SI",0,H284)</f>
        <v>3465</v>
      </c>
      <c r="N284" s="112">
        <f>IF(P284="SI",0,I284)</f>
        <v>315</v>
      </c>
      <c r="O284" s="112">
        <f>M284-N284</f>
        <v>3150</v>
      </c>
      <c r="P284" s="107" t="s">
        <v>136</v>
      </c>
    </row>
    <row r="285" spans="1:16" ht="15">
      <c r="A285" s="107">
        <v>2020</v>
      </c>
      <c r="B285" s="107">
        <v>352</v>
      </c>
      <c r="C285" s="298" t="s">
        <v>1036</v>
      </c>
      <c r="D285" s="109" t="s">
        <v>1037</v>
      </c>
      <c r="E285" s="109" t="s">
        <v>130</v>
      </c>
      <c r="F285" s="111" t="s">
        <v>730</v>
      </c>
      <c r="G285" s="111" t="s">
        <v>731</v>
      </c>
      <c r="H285" s="112">
        <v>732</v>
      </c>
      <c r="I285" s="112">
        <v>132</v>
      </c>
      <c r="J285" s="111" t="s">
        <v>1038</v>
      </c>
      <c r="K285" s="305" t="s">
        <v>733</v>
      </c>
      <c r="L285" s="109" t="s">
        <v>1037</v>
      </c>
      <c r="M285" s="112">
        <f>IF(P285="SI",0,H285)</f>
        <v>732</v>
      </c>
      <c r="N285" s="112">
        <f>IF(P285="SI",0,I285)</f>
        <v>132</v>
      </c>
      <c r="O285" s="112">
        <f>M285-N285</f>
        <v>600</v>
      </c>
      <c r="P285" s="107" t="s">
        <v>136</v>
      </c>
    </row>
    <row r="286" spans="1:16" ht="15">
      <c r="A286" s="107">
        <v>2020</v>
      </c>
      <c r="B286" s="107">
        <v>353</v>
      </c>
      <c r="C286" s="298" t="s">
        <v>1039</v>
      </c>
      <c r="D286" s="109" t="s">
        <v>1040</v>
      </c>
      <c r="E286" s="109" t="s">
        <v>130</v>
      </c>
      <c r="F286" s="111" t="s">
        <v>1041</v>
      </c>
      <c r="G286" s="111" t="s">
        <v>1042</v>
      </c>
      <c r="H286" s="112">
        <v>5841.36</v>
      </c>
      <c r="I286" s="112">
        <v>1053.36</v>
      </c>
      <c r="J286" s="111" t="s">
        <v>1043</v>
      </c>
      <c r="K286" s="305" t="s">
        <v>1044</v>
      </c>
      <c r="L286" s="109" t="s">
        <v>1045</v>
      </c>
      <c r="M286" s="112">
        <f>IF(P286="SI",0,H286)</f>
        <v>5841.36</v>
      </c>
      <c r="N286" s="112">
        <f>IF(P286="SI",0,I286)</f>
        <v>1053.36</v>
      </c>
      <c r="O286" s="112">
        <f>M286-N286</f>
        <v>4788</v>
      </c>
      <c r="P286" s="107" t="s">
        <v>136</v>
      </c>
    </row>
    <row r="287" spans="1:16" ht="15">
      <c r="A287" s="107">
        <v>2020</v>
      </c>
      <c r="B287" s="107">
        <v>354</v>
      </c>
      <c r="C287" s="298" t="s">
        <v>1046</v>
      </c>
      <c r="D287" s="109" t="s">
        <v>1040</v>
      </c>
      <c r="E287" s="109" t="s">
        <v>130</v>
      </c>
      <c r="F287" s="111" t="s">
        <v>1047</v>
      </c>
      <c r="G287" s="111" t="s">
        <v>1048</v>
      </c>
      <c r="H287" s="112">
        <v>1817.8</v>
      </c>
      <c r="I287" s="112">
        <v>327.8</v>
      </c>
      <c r="J287" s="111" t="s">
        <v>1043</v>
      </c>
      <c r="K287" s="305" t="s">
        <v>1044</v>
      </c>
      <c r="L287" s="109" t="s">
        <v>1045</v>
      </c>
      <c r="M287" s="112">
        <f>IF(P287="SI",0,H287)</f>
        <v>1817.8</v>
      </c>
      <c r="N287" s="112">
        <f>IF(P287="SI",0,I287)</f>
        <v>327.8</v>
      </c>
      <c r="O287" s="112">
        <f>M287-N287</f>
        <v>1490</v>
      </c>
      <c r="P287" s="107" t="s">
        <v>136</v>
      </c>
    </row>
    <row r="288" spans="1:16" ht="15">
      <c r="A288" s="107">
        <v>2020</v>
      </c>
      <c r="B288" s="107">
        <v>355</v>
      </c>
      <c r="C288" s="298" t="s">
        <v>1049</v>
      </c>
      <c r="D288" s="109" t="s">
        <v>1040</v>
      </c>
      <c r="E288" s="109" t="s">
        <v>130</v>
      </c>
      <c r="F288" s="111" t="s">
        <v>1050</v>
      </c>
      <c r="G288" s="111" t="s">
        <v>1051</v>
      </c>
      <c r="H288" s="112">
        <v>1640.9</v>
      </c>
      <c r="I288" s="112">
        <v>295.9</v>
      </c>
      <c r="J288" s="111" t="s">
        <v>1043</v>
      </c>
      <c r="K288" s="305" t="s">
        <v>1044</v>
      </c>
      <c r="L288" s="109" t="s">
        <v>1045</v>
      </c>
      <c r="M288" s="112">
        <f>IF(P288="SI",0,H288)</f>
        <v>1640.9</v>
      </c>
      <c r="N288" s="112">
        <f>IF(P288="SI",0,I288)</f>
        <v>295.9</v>
      </c>
      <c r="O288" s="112">
        <f>M288-N288</f>
        <v>1345</v>
      </c>
      <c r="P288" s="107" t="s">
        <v>136</v>
      </c>
    </row>
    <row r="289" spans="1:16" ht="15">
      <c r="A289" s="107">
        <v>2020</v>
      </c>
      <c r="B289" s="107">
        <v>357</v>
      </c>
      <c r="C289" s="298" t="s">
        <v>1052</v>
      </c>
      <c r="D289" s="109" t="s">
        <v>1045</v>
      </c>
      <c r="E289" s="109" t="s">
        <v>130</v>
      </c>
      <c r="F289" s="111" t="s">
        <v>1053</v>
      </c>
      <c r="G289" s="111" t="s">
        <v>118</v>
      </c>
      <c r="H289" s="112">
        <v>38.39</v>
      </c>
      <c r="I289" s="112">
        <v>6.92</v>
      </c>
      <c r="J289" s="111" t="s">
        <v>157</v>
      </c>
      <c r="K289" s="305" t="s">
        <v>158</v>
      </c>
      <c r="L289" s="109" t="s">
        <v>1054</v>
      </c>
      <c r="M289" s="112">
        <f>IF(P289="SI",0,H289)</f>
        <v>38.39</v>
      </c>
      <c r="N289" s="112">
        <f>IF(P289="SI",0,I289)</f>
        <v>6.92</v>
      </c>
      <c r="O289" s="112">
        <f>M289-N289</f>
        <v>31.47</v>
      </c>
      <c r="P289" s="107" t="s">
        <v>136</v>
      </c>
    </row>
    <row r="290" spans="1:16" ht="15">
      <c r="A290" s="107">
        <v>2020</v>
      </c>
      <c r="B290" s="107">
        <v>358</v>
      </c>
      <c r="C290" s="298" t="s">
        <v>1055</v>
      </c>
      <c r="D290" s="109" t="s">
        <v>1045</v>
      </c>
      <c r="E290" s="109" t="s">
        <v>130</v>
      </c>
      <c r="F290" s="111" t="s">
        <v>704</v>
      </c>
      <c r="G290" s="111" t="s">
        <v>118</v>
      </c>
      <c r="H290" s="112">
        <v>158.13</v>
      </c>
      <c r="I290" s="112">
        <v>28.5</v>
      </c>
      <c r="J290" s="111" t="s">
        <v>157</v>
      </c>
      <c r="K290" s="305" t="s">
        <v>158</v>
      </c>
      <c r="L290" s="109" t="s">
        <v>1054</v>
      </c>
      <c r="M290" s="112">
        <f>IF(P290="SI",0,H290)</f>
        <v>158.13</v>
      </c>
      <c r="N290" s="112">
        <f>IF(P290="SI",0,I290)</f>
        <v>28.5</v>
      </c>
      <c r="O290" s="112">
        <f>M290-N290</f>
        <v>129.63</v>
      </c>
      <c r="P290" s="107" t="s">
        <v>136</v>
      </c>
    </row>
    <row r="291" spans="1:16" ht="15">
      <c r="A291" s="107">
        <v>2020</v>
      </c>
      <c r="B291" s="107">
        <v>359</v>
      </c>
      <c r="C291" s="298" t="s">
        <v>1056</v>
      </c>
      <c r="D291" s="109" t="s">
        <v>1045</v>
      </c>
      <c r="E291" s="109" t="s">
        <v>130</v>
      </c>
      <c r="F291" s="111" t="s">
        <v>1057</v>
      </c>
      <c r="G291" s="111" t="s">
        <v>118</v>
      </c>
      <c r="H291" s="112">
        <v>315.59</v>
      </c>
      <c r="I291" s="112">
        <v>56.79</v>
      </c>
      <c r="J291" s="111" t="s">
        <v>157</v>
      </c>
      <c r="K291" s="305" t="s">
        <v>158</v>
      </c>
      <c r="L291" s="109" t="s">
        <v>1054</v>
      </c>
      <c r="M291" s="112">
        <f>IF(P291="SI",0,H291)</f>
        <v>315.59</v>
      </c>
      <c r="N291" s="112">
        <f>IF(P291="SI",0,I291)</f>
        <v>56.79</v>
      </c>
      <c r="O291" s="112">
        <f>M291-N291</f>
        <v>258.79999999999995</v>
      </c>
      <c r="P291" s="107" t="s">
        <v>136</v>
      </c>
    </row>
    <row r="292" spans="1:16" ht="15">
      <c r="A292" s="107">
        <v>2020</v>
      </c>
      <c r="B292" s="107">
        <v>360</v>
      </c>
      <c r="C292" s="298" t="s">
        <v>1058</v>
      </c>
      <c r="D292" s="109" t="s">
        <v>1045</v>
      </c>
      <c r="E292" s="109" t="s">
        <v>130</v>
      </c>
      <c r="F292" s="111" t="s">
        <v>784</v>
      </c>
      <c r="G292" s="111" t="s">
        <v>118</v>
      </c>
      <c r="H292" s="112">
        <v>1443.14</v>
      </c>
      <c r="I292" s="112">
        <v>260.04</v>
      </c>
      <c r="J292" s="111" t="s">
        <v>157</v>
      </c>
      <c r="K292" s="305" t="s">
        <v>158</v>
      </c>
      <c r="L292" s="109" t="s">
        <v>1054</v>
      </c>
      <c r="M292" s="112">
        <f>IF(P292="SI",0,H292)</f>
        <v>1443.14</v>
      </c>
      <c r="N292" s="112">
        <f>IF(P292="SI",0,I292)</f>
        <v>260.04</v>
      </c>
      <c r="O292" s="112">
        <f>M292-N292</f>
        <v>1183.1000000000001</v>
      </c>
      <c r="P292" s="107" t="s">
        <v>136</v>
      </c>
    </row>
    <row r="293" spans="1:16" ht="15">
      <c r="A293" s="107">
        <v>2020</v>
      </c>
      <c r="B293" s="107">
        <v>361</v>
      </c>
      <c r="C293" s="298" t="s">
        <v>1059</v>
      </c>
      <c r="D293" s="109" t="s">
        <v>1060</v>
      </c>
      <c r="E293" s="109" t="s">
        <v>130</v>
      </c>
      <c r="F293" s="111" t="s">
        <v>1061</v>
      </c>
      <c r="G293" s="111" t="s">
        <v>414</v>
      </c>
      <c r="H293" s="112">
        <v>179.85</v>
      </c>
      <c r="I293" s="112">
        <v>30.8</v>
      </c>
      <c r="J293" s="111" t="s">
        <v>268</v>
      </c>
      <c r="K293" s="305" t="s">
        <v>269</v>
      </c>
      <c r="L293" s="109" t="s">
        <v>1054</v>
      </c>
      <c r="M293" s="112">
        <f>IF(P293="SI",0,H293)</f>
        <v>179.85</v>
      </c>
      <c r="N293" s="112">
        <f>IF(P293="SI",0,I293)</f>
        <v>30.8</v>
      </c>
      <c r="O293" s="112">
        <f>M293-N293</f>
        <v>149.04999999999998</v>
      </c>
      <c r="P293" s="107" t="s">
        <v>136</v>
      </c>
    </row>
    <row r="294" spans="1:16" ht="15">
      <c r="A294" s="107">
        <v>2020</v>
      </c>
      <c r="B294" s="107">
        <v>362</v>
      </c>
      <c r="C294" s="298" t="s">
        <v>1062</v>
      </c>
      <c r="D294" s="109" t="s">
        <v>1060</v>
      </c>
      <c r="E294" s="109" t="s">
        <v>130</v>
      </c>
      <c r="F294" s="111" t="s">
        <v>1061</v>
      </c>
      <c r="G294" s="111" t="s">
        <v>414</v>
      </c>
      <c r="H294" s="112">
        <v>217</v>
      </c>
      <c r="I294" s="112">
        <v>37.4</v>
      </c>
      <c r="J294" s="111" t="s">
        <v>268</v>
      </c>
      <c r="K294" s="305" t="s">
        <v>269</v>
      </c>
      <c r="L294" s="109" t="s">
        <v>1054</v>
      </c>
      <c r="M294" s="112">
        <f>IF(P294="SI",0,H294)</f>
        <v>217</v>
      </c>
      <c r="N294" s="112">
        <f>IF(P294="SI",0,I294)</f>
        <v>37.4</v>
      </c>
      <c r="O294" s="112">
        <f>M294-N294</f>
        <v>179.6</v>
      </c>
      <c r="P294" s="107" t="s">
        <v>136</v>
      </c>
    </row>
    <row r="295" spans="1:16" ht="15">
      <c r="A295" s="107">
        <v>2020</v>
      </c>
      <c r="B295" s="107">
        <v>363</v>
      </c>
      <c r="C295" s="298" t="s">
        <v>1063</v>
      </c>
      <c r="D295" s="109" t="s">
        <v>1045</v>
      </c>
      <c r="E295" s="109" t="s">
        <v>130</v>
      </c>
      <c r="F295" s="111" t="s">
        <v>727</v>
      </c>
      <c r="G295" s="111" t="s">
        <v>433</v>
      </c>
      <c r="H295" s="112">
        <v>5.46</v>
      </c>
      <c r="I295" s="112">
        <v>0</v>
      </c>
      <c r="J295" s="111" t="s">
        <v>196</v>
      </c>
      <c r="K295" s="305" t="s">
        <v>197</v>
      </c>
      <c r="L295" s="109" t="s">
        <v>1064</v>
      </c>
      <c r="M295" s="112">
        <f>IF(P295="SI",0,H295)</f>
        <v>5.46</v>
      </c>
      <c r="N295" s="112">
        <f>IF(P295="SI",0,I295)</f>
        <v>0</v>
      </c>
      <c r="O295" s="112">
        <f>M295-N295</f>
        <v>5.46</v>
      </c>
      <c r="P295" s="107" t="s">
        <v>136</v>
      </c>
    </row>
    <row r="296" spans="1:16" ht="15">
      <c r="A296" s="107">
        <v>2020</v>
      </c>
      <c r="B296" s="107">
        <v>364</v>
      </c>
      <c r="C296" s="298" t="s">
        <v>1065</v>
      </c>
      <c r="D296" s="109" t="s">
        <v>1060</v>
      </c>
      <c r="E296" s="109" t="s">
        <v>130</v>
      </c>
      <c r="F296" s="111" t="s">
        <v>1061</v>
      </c>
      <c r="G296" s="111" t="s">
        <v>414</v>
      </c>
      <c r="H296" s="112">
        <v>70.01</v>
      </c>
      <c r="I296" s="112">
        <v>12.54</v>
      </c>
      <c r="J296" s="111" t="s">
        <v>268</v>
      </c>
      <c r="K296" s="305" t="s">
        <v>269</v>
      </c>
      <c r="L296" s="109" t="s">
        <v>1054</v>
      </c>
      <c r="M296" s="112">
        <f>IF(P296="SI",0,H296)</f>
        <v>70.01</v>
      </c>
      <c r="N296" s="112">
        <f>IF(P296="SI",0,I296)</f>
        <v>12.54</v>
      </c>
      <c r="O296" s="112">
        <f>M296-N296</f>
        <v>57.470000000000006</v>
      </c>
      <c r="P296" s="107" t="s">
        <v>136</v>
      </c>
    </row>
    <row r="297" spans="1:16" ht="15">
      <c r="A297" s="107">
        <v>2020</v>
      </c>
      <c r="B297" s="107">
        <v>365</v>
      </c>
      <c r="C297" s="298" t="s">
        <v>1066</v>
      </c>
      <c r="D297" s="109" t="s">
        <v>1060</v>
      </c>
      <c r="E297" s="109" t="s">
        <v>130</v>
      </c>
      <c r="F297" s="111" t="s">
        <v>1061</v>
      </c>
      <c r="G297" s="111" t="s">
        <v>414</v>
      </c>
      <c r="H297" s="112">
        <v>56.42</v>
      </c>
      <c r="I297" s="112">
        <v>4.22</v>
      </c>
      <c r="J297" s="111" t="s">
        <v>268</v>
      </c>
      <c r="K297" s="305" t="s">
        <v>269</v>
      </c>
      <c r="L297" s="109" t="s">
        <v>1054</v>
      </c>
      <c r="M297" s="112">
        <f>IF(P297="SI",0,H297)</f>
        <v>56.42</v>
      </c>
      <c r="N297" s="112">
        <f>IF(P297="SI",0,I297)</f>
        <v>4.22</v>
      </c>
      <c r="O297" s="112">
        <f>M297-N297</f>
        <v>52.2</v>
      </c>
      <c r="P297" s="107" t="s">
        <v>136</v>
      </c>
    </row>
    <row r="298" spans="1:16" ht="15">
      <c r="A298" s="107">
        <v>2020</v>
      </c>
      <c r="B298" s="107">
        <v>368</v>
      </c>
      <c r="C298" s="298" t="s">
        <v>1067</v>
      </c>
      <c r="D298" s="109" t="s">
        <v>1068</v>
      </c>
      <c r="E298" s="109" t="s">
        <v>1069</v>
      </c>
      <c r="F298" s="111" t="s">
        <v>814</v>
      </c>
      <c r="G298" s="111" t="s">
        <v>500</v>
      </c>
      <c r="H298" s="112">
        <v>306.53</v>
      </c>
      <c r="I298" s="112">
        <v>55.28</v>
      </c>
      <c r="J298" s="111" t="s">
        <v>501</v>
      </c>
      <c r="K298" s="305" t="s">
        <v>502</v>
      </c>
      <c r="L298" s="109" t="s">
        <v>1070</v>
      </c>
      <c r="M298" s="112">
        <f>IF(P298="SI",0,H298)</f>
        <v>306.53</v>
      </c>
      <c r="N298" s="112">
        <f>IF(P298="SI",0,I298)</f>
        <v>55.28</v>
      </c>
      <c r="O298" s="112">
        <f>M298-N298</f>
        <v>251.24999999999997</v>
      </c>
      <c r="P298" s="107" t="s">
        <v>136</v>
      </c>
    </row>
    <row r="299" spans="1:16" ht="15">
      <c r="A299" s="107">
        <v>2020</v>
      </c>
      <c r="B299" s="107">
        <v>373</v>
      </c>
      <c r="C299" s="298" t="s">
        <v>1071</v>
      </c>
      <c r="D299" s="109" t="s">
        <v>1072</v>
      </c>
      <c r="E299" s="109" t="s">
        <v>1069</v>
      </c>
      <c r="F299" s="111" t="s">
        <v>441</v>
      </c>
      <c r="G299" s="111" t="s">
        <v>1073</v>
      </c>
      <c r="H299" s="112">
        <v>160</v>
      </c>
      <c r="I299" s="112">
        <v>0</v>
      </c>
      <c r="J299" s="111" t="s">
        <v>443</v>
      </c>
      <c r="K299" s="305" t="s">
        <v>444</v>
      </c>
      <c r="L299" s="109" t="s">
        <v>1074</v>
      </c>
      <c r="M299" s="112">
        <f>IF(P299="SI",0,H299)</f>
        <v>160</v>
      </c>
      <c r="N299" s="112">
        <f>IF(P299="SI",0,I299)</f>
        <v>0</v>
      </c>
      <c r="O299" s="112">
        <f>M299-N299</f>
        <v>160</v>
      </c>
      <c r="P299" s="107" t="s">
        <v>136</v>
      </c>
    </row>
    <row r="300" spans="1:16" ht="15">
      <c r="A300" s="107">
        <v>2020</v>
      </c>
      <c r="B300" s="107">
        <v>374</v>
      </c>
      <c r="C300" s="298" t="s">
        <v>1075</v>
      </c>
      <c r="D300" s="109" t="s">
        <v>1074</v>
      </c>
      <c r="E300" s="109" t="s">
        <v>1069</v>
      </c>
      <c r="F300" s="111" t="s">
        <v>514</v>
      </c>
      <c r="G300" s="111" t="s">
        <v>515</v>
      </c>
      <c r="H300" s="112">
        <v>6246.4</v>
      </c>
      <c r="I300" s="112">
        <v>1126.4</v>
      </c>
      <c r="J300" s="111" t="s">
        <v>516</v>
      </c>
      <c r="K300" s="305" t="s">
        <v>517</v>
      </c>
      <c r="L300" s="109" t="s">
        <v>1074</v>
      </c>
      <c r="M300" s="112">
        <f>IF(P300="SI",0,H300)</f>
        <v>6246.4</v>
      </c>
      <c r="N300" s="112">
        <f>IF(P300="SI",0,I300)</f>
        <v>1126.4</v>
      </c>
      <c r="O300" s="112">
        <f>M300-N300</f>
        <v>5120</v>
      </c>
      <c r="P300" s="107" t="s">
        <v>136</v>
      </c>
    </row>
    <row r="301" spans="1:16" ht="15">
      <c r="A301" s="107">
        <v>2020</v>
      </c>
      <c r="B301" s="107">
        <v>377</v>
      </c>
      <c r="C301" s="298" t="s">
        <v>1076</v>
      </c>
      <c r="D301" s="109" t="s">
        <v>1070</v>
      </c>
      <c r="E301" s="109" t="s">
        <v>1069</v>
      </c>
      <c r="F301" s="111" t="s">
        <v>1077</v>
      </c>
      <c r="G301" s="111" t="s">
        <v>1078</v>
      </c>
      <c r="H301" s="112">
        <v>23378.32</v>
      </c>
      <c r="I301" s="112">
        <v>2125.3</v>
      </c>
      <c r="J301" s="111" t="s">
        <v>1079</v>
      </c>
      <c r="K301" s="305" t="s">
        <v>1080</v>
      </c>
      <c r="L301" s="109" t="s">
        <v>1074</v>
      </c>
      <c r="M301" s="112">
        <f>IF(P301="SI",0,H301)</f>
        <v>23378.32</v>
      </c>
      <c r="N301" s="112">
        <f>IF(P301="SI",0,I301)</f>
        <v>2125.3</v>
      </c>
      <c r="O301" s="112">
        <f>M301-N301</f>
        <v>21253.02</v>
      </c>
      <c r="P301" s="107" t="s">
        <v>136</v>
      </c>
    </row>
    <row r="302" spans="1:16" ht="15">
      <c r="A302" s="107">
        <v>2020</v>
      </c>
      <c r="B302" s="107">
        <v>378</v>
      </c>
      <c r="C302" s="298" t="s">
        <v>114</v>
      </c>
      <c r="D302" s="109" t="s">
        <v>115</v>
      </c>
      <c r="E302" s="109" t="s">
        <v>130</v>
      </c>
      <c r="F302" s="111" t="s">
        <v>116</v>
      </c>
      <c r="G302" s="111"/>
      <c r="H302" s="112">
        <v>5629.06</v>
      </c>
      <c r="I302" s="112">
        <v>683.05</v>
      </c>
      <c r="J302" s="111" t="s">
        <v>120</v>
      </c>
      <c r="K302" s="305" t="s">
        <v>121</v>
      </c>
      <c r="L302" s="109" t="s">
        <v>830</v>
      </c>
      <c r="M302" s="112">
        <f>IF(P302="SI",0,H302)</f>
        <v>5629.06</v>
      </c>
      <c r="N302" s="112">
        <f>IF(P302="SI",0,I302)</f>
        <v>683.05</v>
      </c>
      <c r="O302" s="112">
        <f>M302-N302</f>
        <v>4946.01</v>
      </c>
      <c r="P302" s="107" t="s">
        <v>136</v>
      </c>
    </row>
    <row r="303" spans="1:16" ht="15">
      <c r="A303" s="107">
        <v>2020</v>
      </c>
      <c r="B303" s="107">
        <v>379</v>
      </c>
      <c r="C303" s="298" t="s">
        <v>1081</v>
      </c>
      <c r="D303" s="109" t="s">
        <v>1082</v>
      </c>
      <c r="E303" s="109" t="s">
        <v>130</v>
      </c>
      <c r="F303" s="111" t="s">
        <v>1083</v>
      </c>
      <c r="G303" s="111"/>
      <c r="H303" s="112">
        <v>832.78</v>
      </c>
      <c r="I303" s="112">
        <v>150.17</v>
      </c>
      <c r="J303" s="111" t="s">
        <v>831</v>
      </c>
      <c r="K303" s="305" t="s">
        <v>832</v>
      </c>
      <c r="L303" s="109" t="s">
        <v>1082</v>
      </c>
      <c r="M303" s="112">
        <f>IF(P303="SI",0,H303)</f>
        <v>832.78</v>
      </c>
      <c r="N303" s="112">
        <f>IF(P303="SI",0,I303)</f>
        <v>150.17</v>
      </c>
      <c r="O303" s="112">
        <f>M303-N303</f>
        <v>682.61</v>
      </c>
      <c r="P303" s="107" t="s">
        <v>136</v>
      </c>
    </row>
    <row r="304" spans="3:15" ht="15">
      <c r="C304" s="298"/>
      <c r="D304" s="109"/>
      <c r="E304" s="109"/>
      <c r="F304" s="111"/>
      <c r="G304" s="111"/>
      <c r="H304" s="112"/>
      <c r="I304" s="112"/>
      <c r="J304" s="111"/>
      <c r="K304" s="305"/>
      <c r="L304" s="109"/>
      <c r="M304" s="112"/>
      <c r="N304" s="112"/>
      <c r="O304" s="112"/>
    </row>
    <row r="305" spans="3:15" ht="15">
      <c r="C305" s="298"/>
      <c r="D305" s="109"/>
      <c r="E305" s="109"/>
      <c r="F305" s="306" t="s">
        <v>1084</v>
      </c>
      <c r="G305" s="111"/>
      <c r="H305" s="304">
        <f>SUM(H14:H303)</f>
        <v>474079.3600000002</v>
      </c>
      <c r="I305" s="304">
        <f>SUM(I14:I303)</f>
        <v>64441.79</v>
      </c>
      <c r="J305" s="111"/>
      <c r="K305" s="305"/>
      <c r="L305" s="109"/>
      <c r="M305" s="304">
        <f>SUM(M14:M303)</f>
        <v>474079.3600000002</v>
      </c>
      <c r="N305" s="304">
        <f>SUM(N14:N303)</f>
        <v>64441.79</v>
      </c>
      <c r="O305" s="304">
        <f>SUM(O14:O303)</f>
        <v>409637.5699999998</v>
      </c>
    </row>
    <row r="306" spans="3:11" ht="15">
      <c r="C306" s="107"/>
      <c r="D306" s="107"/>
      <c r="E306" s="107"/>
      <c r="F306" s="107"/>
      <c r="G306" s="107"/>
      <c r="H306" s="107"/>
      <c r="I306" s="107"/>
      <c r="J306" s="107"/>
      <c r="K306" s="189"/>
    </row>
    <row r="307" spans="3:11" ht="15"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3:11" ht="15"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3:11" ht="15"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3:11" ht="15"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3:11" ht="15"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3:11" ht="15">
      <c r="C312" s="107"/>
      <c r="D312" s="107"/>
      <c r="E312" s="107"/>
      <c r="F312" s="107"/>
      <c r="G312" s="107"/>
      <c r="H312" s="107"/>
      <c r="I312" s="107"/>
      <c r="J312" s="107"/>
      <c r="K312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:P30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2021-11-10T17:00:44Z</dcterms:modified>
  <cp:category/>
  <cp:version/>
  <cp:contentType/>
  <cp:contentStatus/>
</cp:coreProperties>
</file>